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howInkAnnotation="0" codeName="EstaPastaDeTrabalho" hidePivotFieldList="1"/>
  <mc:AlternateContent xmlns:mc="http://schemas.openxmlformats.org/markup-compatibility/2006">
    <mc:Choice Requires="x15">
      <x15ac:absPath xmlns:x15ac="http://schemas.microsoft.com/office/spreadsheetml/2010/11/ac" url="E:\farma\Documentos HD\CPROR\Guias em word para publicar\Guias 59 60 e 61 GESEF\Guia 60\"/>
    </mc:Choice>
  </mc:AlternateContent>
  <xr:revisionPtr revIDLastSave="0" documentId="13_ncr:1_{7C444AC0-1F93-421E-AED1-CA3929DCC151}" xr6:coauthVersionLast="47" xr6:coauthVersionMax="47" xr10:uidLastSave="{00000000-0000-0000-0000-000000000000}"/>
  <bookViews>
    <workbookView xWindow="-120" yWindow="-120" windowWidth="20730" windowHeight="11160" tabRatio="791" xr2:uid="{00000000-000D-0000-FFFF-FFFF00000000}"/>
  </bookViews>
  <sheets>
    <sheet name="Contribuições por pessoa" sheetId="7" r:id="rId1"/>
    <sheet name="Dados Dash" sheetId="19" state="hidden" r:id="rId2"/>
    <sheet name="Lista suspensa" sheetId="12" state="hidden" r:id="rId3"/>
    <sheet name="Planilha2" sheetId="4" state="hidden" r:id="rId4"/>
  </sheets>
  <definedNames>
    <definedName name="_xlnm._FilterDatabase" localSheetId="0" hidden="1">'Contribuições por pessoa'!$A$2:$AC$3</definedName>
    <definedName name="Contrib">#REF!</definedName>
    <definedName name="Contribuiçõ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19" l="1"/>
  <c r="C67" i="19"/>
  <c r="B67" i="19"/>
  <c r="D66" i="19"/>
  <c r="C66" i="19"/>
  <c r="B66"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4" i="19"/>
  <c r="B44" i="19"/>
  <c r="C43" i="19"/>
  <c r="B43" i="19"/>
  <c r="C42" i="19"/>
  <c r="B42" i="19"/>
  <c r="C41" i="19"/>
  <c r="B41" i="19"/>
  <c r="C40" i="19"/>
  <c r="B40" i="19"/>
  <c r="C39" i="19"/>
  <c r="B39" i="19"/>
  <c r="C38" i="19"/>
  <c r="B38" i="19"/>
  <c r="C37" i="19"/>
  <c r="B37" i="19"/>
  <c r="B25" i="19"/>
  <c r="B24" i="19"/>
  <c r="B4" i="19"/>
  <c r="B3" i="19"/>
  <c r="B31" i="19"/>
  <c r="B30" i="19"/>
  <c r="B13" i="19"/>
  <c r="B21" i="19"/>
  <c r="B20" i="19"/>
  <c r="B19" i="19"/>
  <c r="B18" i="19"/>
  <c r="B17" i="19"/>
  <c r="B16" i="19"/>
  <c r="B15" i="19"/>
  <c r="B14" i="19"/>
  <c r="B10" i="19"/>
  <c r="B9" i="19"/>
  <c r="D45" i="19" l="1"/>
  <c r="D44" i="19"/>
  <c r="D43" i="19"/>
  <c r="D42" i="19"/>
  <c r="D41" i="19"/>
  <c r="D40" i="19"/>
  <c r="D39" i="19"/>
  <c r="D38" i="19"/>
  <c r="D37" i="19"/>
  <c r="B32" i="19"/>
  <c r="D50" i="19" l="1"/>
  <c r="C32" i="19"/>
  <c r="D32" i="19"/>
  <c r="C5" i="19" l="1"/>
  <c r="D52" i="19" l="1"/>
  <c r="D51" i="19"/>
  <c r="D30" i="19" l="1"/>
  <c r="D31" i="19"/>
  <c r="C30" i="19"/>
  <c r="C31" i="19"/>
  <c r="B26" i="19"/>
  <c r="C24" i="19" s="1"/>
  <c r="C51" i="19"/>
  <c r="C52" i="19"/>
  <c r="C50" i="19"/>
  <c r="B5" i="19"/>
  <c r="C16" i="19" s="1"/>
  <c r="C14" i="19" l="1"/>
  <c r="C25" i="19"/>
  <c r="C10" i="19"/>
  <c r="C15" i="19"/>
  <c r="C18" i="19"/>
  <c r="C17" i="19"/>
  <c r="C21" i="19"/>
  <c r="C9" i="19"/>
  <c r="C13" i="19"/>
  <c r="C20" i="19"/>
  <c r="C19" i="19"/>
</calcChain>
</file>

<file path=xl/sharedStrings.xml><?xml version="1.0" encoding="utf-8"?>
<sst xmlns="http://schemas.openxmlformats.org/spreadsheetml/2006/main" count="216" uniqueCount="186">
  <si>
    <t>Posicionamento da Anvisa</t>
  </si>
  <si>
    <t>Cidadão ou consumidor</t>
  </si>
  <si>
    <t>Profissional de saúde</t>
  </si>
  <si>
    <t>Outro profissional relacionado ao tema</t>
  </si>
  <si>
    <t>Setor regulado: empresa ou entidade representativa</t>
  </si>
  <si>
    <t>Outro</t>
  </si>
  <si>
    <t>Órgão ou entidade do poder público</t>
  </si>
  <si>
    <t>Sim</t>
  </si>
  <si>
    <t>Tenho outra opinião</t>
  </si>
  <si>
    <t>Total</t>
  </si>
  <si>
    <t>Nacional</t>
  </si>
  <si>
    <t>Conselho, sindicato ou associação de profissionais</t>
  </si>
  <si>
    <t>Pessoa física</t>
  </si>
  <si>
    <t>Pessoa jurídica</t>
  </si>
  <si>
    <t>Empresa</t>
  </si>
  <si>
    <t>Entidade representativa do setor regulado</t>
  </si>
  <si>
    <t>Pessoa Física</t>
  </si>
  <si>
    <t>Pessoa Jurídica</t>
  </si>
  <si>
    <t>Entidade de defesa do consumidor ou associação de pacientes</t>
  </si>
  <si>
    <t>Aceita</t>
  </si>
  <si>
    <t>Aceita parcialmente</t>
  </si>
  <si>
    <t>Não aceita</t>
  </si>
  <si>
    <t>Positivos</t>
  </si>
  <si>
    <t>Negativos</t>
  </si>
  <si>
    <t>Setor regulado</t>
  </si>
  <si>
    <t>Pesquisador</t>
  </si>
  <si>
    <t>Dúvida do participante</t>
  </si>
  <si>
    <t>Sem sugestão</t>
  </si>
  <si>
    <t>Pesquisador ou membro da comunidade científica</t>
  </si>
  <si>
    <t>Outro profissional</t>
  </si>
  <si>
    <t>Não responderam</t>
  </si>
  <si>
    <t>ORIGEM DA CONTRIBUIÇÃO</t>
  </si>
  <si>
    <t>Internacional</t>
  </si>
  <si>
    <t>PESSOA FÍSICA/PESSOA JURÍDICA</t>
  </si>
  <si>
    <t xml:space="preserve">  </t>
  </si>
  <si>
    <t>SEGMENTOS</t>
  </si>
  <si>
    <t>Cidadão</t>
  </si>
  <si>
    <t>Órgão  público</t>
  </si>
  <si>
    <t>Entidade de defesa do consumidor</t>
  </si>
  <si>
    <t>Associação de profissionais</t>
  </si>
  <si>
    <t>CARACTERIZAÇÃO SETOR REGULADO</t>
  </si>
  <si>
    <t>OPINIÃO GERAL</t>
  </si>
  <si>
    <t>IMPACTO</t>
  </si>
  <si>
    <t>5.      O impacto apresentado pelo respondente que afirmou que a proposta afetará negativamente sua rotina e atividades foi</t>
  </si>
  <si>
    <t xml:space="preserve">6.      Em contrapartida, o impacto apresentado pelo respondente que afirmou que a proposta afetará positivamente sua rotina e atividades foi </t>
  </si>
  <si>
    <t>Positivos e Negativos</t>
  </si>
  <si>
    <t>5.      Os principais impactos apresentados pelos 0 respondentes que afirmaram que a proposta afetará negativamente suas rotinas e atividades foram:</t>
  </si>
  <si>
    <t>6.      Em contrapartida, os principais impactos apresentados pelos 0 respondentes que afirmaram que a proposta lhes afetará positivamente foram:</t>
  </si>
  <si>
    <t xml:space="preserve"> </t>
  </si>
  <si>
    <t>OPINIÃO POR SEGMENTO</t>
  </si>
  <si>
    <t>IMPACTOS POR SEGMENTO</t>
  </si>
  <si>
    <t>Opinião dos participantes</t>
  </si>
  <si>
    <t xml:space="preserve">Sim </t>
  </si>
  <si>
    <t>Inválida (Fora do escopo)</t>
  </si>
  <si>
    <t>Sem clareza textual</t>
  </si>
  <si>
    <t>ID da resposta</t>
  </si>
  <si>
    <t>Data de envio</t>
  </si>
  <si>
    <t>Onde você está?</t>
  </si>
  <si>
    <t>Nome da instituição:</t>
  </si>
  <si>
    <t>Selecione o perfil que melhor te descreve:</t>
  </si>
  <si>
    <t>Nome da entidade representativa:</t>
  </si>
  <si>
    <t>1. ESCOPO - Proposta de alteração</t>
  </si>
  <si>
    <t>1. ESCOPO - Justificativa</t>
  </si>
  <si>
    <t>2. INTRODUÇÃO - Proposta de alteração</t>
  </si>
  <si>
    <t>2. INTRODUÇÃO - Justificativa</t>
  </si>
  <si>
    <t>3. BASE LEGAL - Proposta de alteração</t>
  </si>
  <si>
    <t>3. BASE LEGAL - Justificativa:</t>
  </si>
  <si>
    <t>4. A VIA DE DESENVOLVIMENTO ABREVIADO - Proposta de alteração:</t>
  </si>
  <si>
    <t>4. A VIA DE DESENVOLVIMENTO ABREVIADO - Justificativa</t>
  </si>
  <si>
    <t>4.1. Da fonte das informações apresentadas - Proposta de alteração:</t>
  </si>
  <si>
    <t>4.1. Da fonte das informações apresentadas - Justificativa</t>
  </si>
  <si>
    <t>4.2. Dos estudos necessários na via de desenvolvimento abreviado - Proposta de alteração</t>
  </si>
  <si>
    <t>4.2. Dos estudos necessários na via de desenvolvimento abreviado - Justificativa</t>
  </si>
  <si>
    <t>4.3. Da aceitabilidade da via de desenvolvimento abreviado - Proposta de alteração</t>
  </si>
  <si>
    <t>4.3. Da aceitabilidade da via de desenvolvimento abreviado - Justificativa</t>
  </si>
  <si>
    <t>4.4. Dos direitos de patente - Proposta de alteração   </t>
  </si>
  <si>
    <t>4.4. Dos direitos de patente - Justificativa   </t>
  </si>
  <si>
    <t>5. DOS ESTUDOS NÃO CLÍNICOS - Proposta de alteração</t>
  </si>
  <si>
    <t>5. DOS ESTUDOS NÃO CLÍNICOS - Justificativa</t>
  </si>
  <si>
    <t>5.1. Caracterização não clínica farmacológica - Proposta de alteração   </t>
  </si>
  <si>
    <t>5.1. Caracterização não clínica farmacológica - Justificativa   </t>
  </si>
  <si>
    <t>5.2. Caracterização não clínica toxicológica - Proposta de alteração</t>
  </si>
  <si>
    <t>5.2. Caracterização não clínica toxicológica - Justificativa</t>
  </si>
  <si>
    <t>6. DOS ESTUDOS CLÍNICOS - Proposta de alteração</t>
  </si>
  <si>
    <t>6. DOS ESTUDOS CLÍNICOS - Justificativa</t>
  </si>
  <si>
    <t>6.1. Caracterização clínica biofarmacêutica - Proposta de alteração</t>
  </si>
  <si>
    <t>6.1. Caracterização clínica biofarmacêutica - Justificativa</t>
  </si>
  <si>
    <t>6.2. Caracterização clínica farmacológica - Proposta de alteração</t>
  </si>
  <si>
    <t>6.2. Caracterização clínica farmacológica - Justificativa</t>
  </si>
  <si>
    <t>6.3. Caracterização clínica de eficácia - Proposta de alteração</t>
  </si>
  <si>
    <t>6.3. Caracterização clínica de eficácia - Justificativa</t>
  </si>
  <si>
    <t>6.4. Caracterização clínica de segurança - Proposta de alteração</t>
  </si>
  <si>
    <t>6.4. Caracterização clínica de segurança - Justificativa: </t>
  </si>
  <si>
    <t>7. RACIONAL CLÍNICO DE DESENVOLVIMENTO - Proposta de alteração:</t>
  </si>
  <si>
    <t>7. RACIONAL CLÍNICO DE DESENVOLVIMENTO - Justificativa: </t>
  </si>
  <si>
    <t>8. CONTEXTUALIZAÇÃO DA CONDIÇÃO CLÍNICA - Proposta de alteração:</t>
  </si>
  <si>
    <t>8. CONTEXTUALIZAÇÃO DA CONDIÇÃO CLÍNICA - Justificativa: </t>
  </si>
  <si>
    <t>9. AVALIAÇÃO DE BENEFÍCIO-RISCO - Proposta de alteração:</t>
  </si>
  <si>
    <t>9. AVALIAÇÃO DE BENEFÍCIO-RISCO - Justificativa: </t>
  </si>
  <si>
    <t>10. ESTUDOS PONTE - Proposta de alteração:</t>
  </si>
  <si>
    <t>10. ESTUDOS PONTE - Justificativa: </t>
  </si>
  <si>
    <t>10.1. Da extrapolação de estudos clínicos internacionais - Proposta de alteração:</t>
  </si>
  <si>
    <t>10.1. Da extrapolação de estudos clínicos internacionais - Justificativa: </t>
  </si>
  <si>
    <t>10.2. Da extrapolação de dados obtidos da literatura científica - Proposta de alteração:</t>
  </si>
  <si>
    <t>10.2. Da extrapolação de dados obtidos da literatura científica - Justificativa: </t>
  </si>
  <si>
    <t>10.3. Da extrapolação por estudos de biodisponibilidade relativa/ bioequivalência - Proposta de alteração:</t>
  </si>
  <si>
    <t>10.3. Da extrapolação por estudos de biodisponibilidade relativa/ bioequivalência - Justificativa: </t>
  </si>
  <si>
    <t>10.4. Seleção do medicamento comparador - Proposta de alteração:</t>
  </si>
  <si>
    <t>10.4. Seleção do medicamento comparador - Justificativa: </t>
  </si>
  <si>
    <t>11. APRESENTAÇÃO DE DADOS DE LITERATURA CIENTÍFICA - Proposta de alteração:</t>
  </si>
  <si>
    <t>11. APRESENTAÇÃO DE DADOS DE LITERATURA CIENTÍFICA - Justificativa: </t>
  </si>
  <si>
    <t>12. COMPROVAÇÃO DE EXPERIÊNCIA ATUAL DE COMERCIALIZAÇÃO - Proposta de alteração:</t>
  </si>
  <si>
    <t>12. COMPROVAÇÃO DE EXPERIÊNCIA ATUAL DE COMERCIALIZAÇÃO - Justificativa: </t>
  </si>
  <si>
    <t>13. ELABORAÇÃO DO TEXTO DE BULA - Proposta de alteração:</t>
  </si>
  <si>
    <t>13. ELABORAÇÃO DO TEXTO DE BULA - Justificativa: </t>
  </si>
  <si>
    <t>14. APRESENTAÇÃO DE DADOS BRUTOS - Proposta de alteração:</t>
  </si>
  <si>
    <t>14. APRESENTAÇÃO DE DADOS BRUTOS - Justificativa: </t>
  </si>
  <si>
    <t>15. CONSIDERAÇÕES FINAIS - Proposta de alteração:</t>
  </si>
  <si>
    <t>15. CONSIDERAÇÕES FINAIS - Justificativa: </t>
  </si>
  <si>
    <t>15.1. Do formato de apresentação do dossiê - Proposta de alteração:</t>
  </si>
  <si>
    <t>15.1. Do formato de apresentação do dossiê - Justificativa: </t>
  </si>
  <si>
    <t>15.2. Apresentação de referências - Proposta de alteração:</t>
  </si>
  <si>
    <t>15.2. Apresentação de referências - Justificativa: </t>
  </si>
  <si>
    <t>15.3. Desenvolvimentos alternativos - Proposta de alteração:</t>
  </si>
  <si>
    <t>15.3. Desenvolvimentos alternativos - Justificativa: </t>
  </si>
  <si>
    <t>15.4. Solicitação de dados adicionais - Proposta de alteração:</t>
  </si>
  <si>
    <t>15.4. Solicitação de dados adicionais - Justificativa: </t>
  </si>
  <si>
    <t>16. GLOSSÁRIO - Proposta de alteração:</t>
  </si>
  <si>
    <t>16. GLOSSÁRIO - Justificativa: </t>
  </si>
  <si>
    <t>17. REFERÊNCIAS BIBLIOGRÁFICAS - Proposta de alteração:</t>
  </si>
  <si>
    <t>17. REFERÊNCIAS BIBLIOGRÁFICAS - Justificativa: </t>
  </si>
  <si>
    <t>De modo geral, qual é a sua opinião sobre o Guia em discussão?</t>
  </si>
  <si>
    <t>Se você discorda integralmente do texto, explique os motivos:</t>
  </si>
  <si>
    <t>Você deseja acrescentar algum comentário geral sobre o texto apresentado?</t>
  </si>
  <si>
    <t>Você deseja sugerir a inclusão de algum item no Guia?</t>
  </si>
  <si>
    <t>Justifique a necessidade do item sugerido:</t>
  </si>
  <si>
    <t>Na sua opinião, qual o grau de impacto do Guia sobre as suas rotinas e atividades?</t>
  </si>
  <si>
    <t>Referências bibliográficas:</t>
  </si>
  <si>
    <t>Você pode incluir um arquivo com as suas referências:</t>
  </si>
  <si>
    <t>2023-09-25 23:14:03</t>
  </si>
  <si>
    <t>Brasil</t>
  </si>
  <si>
    <t>GRUPO FARMABRASIL</t>
  </si>
  <si>
    <t>Entidade representativa de empresas ou Instituições do setor regulado pela Anvisa</t>
  </si>
  <si>
    <t>PROPOSTA DE ALTERAÇÃO - I:
PARA IFAS INÉDITOS NO PAÍS, A Anvisa também deve avaliar a qualidade e a quantidade das evidências disponíveis, considerando o conhecimento científico no momento da avaliação da solicitação de registro. 
PARA MEDICAMENTOS INOVADORES, A ANVISA DEVE AVALIAR O IMPACTO DAS ALTERAÇÕES PROPOSTAS E AS EVIDÊNCIAS APRESENTADAS PARA DEMONSTRAR A MANUTENÇÃO DA RELAÇÃO POSITIVA DE BENEFÍCIO-RISCO FRENTE AS EVIDÊNCIAS JÁ CONHECIDAS DE IFAS QUE JÁ TENHAM SIDO REGISTRADOS.
PROPOSTA DE ALTERAÇÃO - II:
O objetivo deste guia é descrever quais as informações de segurança e de eficácia são 
necessárias para subsidiar o registro de um medicamento novo ou inovador pela via de desenvolvimento abreviado E DE QUE FORMA ESSES DADOS DEVEM SER APRESENTADOS.
PROPOSTA DE INCLUSÃO - III:
Este guia não traz orientações para condução dos estudos necessários para a obtenção dessas informações. Para orientação sobre a condução dos estudos, recomenda-se consulta aos guias específicos publicados pela Anvisa ou, na ausência desses, aos guias publicados pelo ICH ou por autoridades reguladoras internacionais que sejam membros do ICH e que possuam requisitos regulatórios semelhantes aos exigidos pela Anvisa, reconhecidas como Autoridade Reguladora Estrangeira Equivalente (AREE).
PARA ESTUDOS NÃO CLÍNICOS CONFORME LEGISLAÇÃO VIGENTE SÃO ACEITOS MÉTODOS ALTERNATIVOS DE EXPERIMENTAÇÃO ANIMAL RECONHECIDOS PELO CONSELHO NACIONAL DE CONTROLE DE EXPERIMENTAÇÃO ANIMAL - CONCEA.   
PROPOSTA DE EXCLUSÃO E ALTERAÇÃO - IV:
Exclusão do trecho:
"Ressalta-se que, a despeito de a via de desenvolvimento abreviado ser baseada no conhecimento prévio de parte (ou do todo) das informações necessárias para subsidiar o registro de um medicamento, que permitirá em certos casos a substituição da condução de alguns estudos por informações já disponíveis, o dossiê apresentado no momento da solicitação do registro deve conter todas as informações não clínicas e clínicas necessárias para a avaliação do benefício-risco do medicamento."
Inclusão do trecho:
"A VIA DE DESENVOLVIMENTO ABREVIADO BASEIA-SE NO CONHECIMENTO PRÉVIO DE PARTE (OU DE TODA) DAS INFORMAÇÕES NECESSÁRIAS PARA SUBSIDIAR O REGISTRO DE UM MEDICAMENTO PERMITINDO EM CERTOS CASOS A SUBSTITUIÇÃO DA CONDUÇÃO DE ALGUNS ESTUDOS POR INFORMAÇÕES JÁ DISPONÍVEIS. PARA MEDICAMENTOS INOVADORES REGISTRADOS COM ESTUDOS DE BE OU BDR COMO PROVA PRINCIPAL, DESDE QUE DENTRO DA FAIXA TERAPÊUTICA ESTUDADA, É FACULTADA A APRESENTAÇÃO DA CARACTERIZAÇÃO NÃO CLÍNICA FARMACOLÓGICA E TOXICOLÓGICA. A CARACTERIZAÇÃO CLÍNICA FARMACOLÓGICA, DE SEGURANÇA E EFICÁCIA DEVE DESCREVER APENAS OS IMPACTOS DAS MODIFICAÇÕES PROPOSTA EXCETUANDO-SE A APRESENTAÇÃO DA CARACTERIZAÇÃO COMPLETA CONSIDERANDO O CONHECIMENTO PRÉVIO DO IFA PELA AGÊNCIA. ESSE MODELO É ADOTADO PELAS AGÊNCIAS UTILIZADAS COMO REFERÊNCIA E PREVIAMENTE CITADAS."</t>
  </si>
  <si>
    <t>JUSTIFICATIVA - I:
Sugestão de inclusão de texto considerando que para medicamentos inovadores a avaliação do risco-benefício será feita frente ao que já se conhece sobre o IFA, já que no caso de medicamentos inovadores estamos sempre nos referindo a IFAs que não são inéditos no país. A clara distinção desses produtos é essencial para manter o alinhamento internacional quanto a aplicação da via abreviada e conteúdo do dossiê como será demonstrado em comentários abaixo.
JUSTIFICATIVA - II:
Como foi inserida uma seção específica sobre como as informações devem ser apresentadas, assim como instruções quanto ao envio de bibliografias e possível envio de dados brutos, acreditamos ser necessário mencionar que o guia também cobre esses aspectos.
JUSTIFICATIVA - III:
 O texto não prevê a aceitação, por exemplo, de estudos alternativos a estudos em animais para testes não clínicos. Achamos importante mencionar o que está previsto na RDC 35 de 2015 que prevê a aceitação de métodos alternativos reconhecidos pelo Concea, que são em sua grande maioria os estudos desenvolvidos pela OCDE. Talvez além do texto inserido se possa considerar a inclusão direta da OCDE na listagem de órgãos internacionais tais como o ICH.
JUSTIFICATIVA - IV:
A inclusão dessa nova redação prevê a apresentação da caracterização não clínica e clínica farmacológica, de segurança e eficácia focada apenas nas alterações para os medicamentos inovadores que por definição se baseiam em um IFA já registrado no país. Para alterações menores, como mudanças de forma farmacêutica sem impacto na farmacocinética seriam apresentadas apenas a caracterização biofarmacêutica, que será a prova principal de comprovação de eficácia e segurança. 
Essa isenção da apresentação do que seriam os resumos não clínicos e clínicos de farmacologia, eficácia e segurança está alinhado ao que é exigido em outros países com relação ao conteúdo do dossiê para alguns tipos de inovação. O Health Canada, no guia disponível em https://www.canada.ca/content/dam/hc-sc/migration/hc-sc/dhp-mps/alt_formats/hpfb-dgpsa/pdf/prodpharma/draft_ebauche_ctdbe-eng.pdf excetua da apresentação dos módulos 2.4 a 2.7 (que seria o esperado para a caracterização não clínica e clínica conforme explicado no guia da via abreviada) apenas para dossiês que se baseiam exclusivamente em dados de biodisponibilidade relativa para comprovação da segurança e eficácia. 
Esse mesmo guia cita como exemplo casos enquadrados como medicamentos inovadores seguindo a via abreviada, tais como novas formas farmacêuticas que apresentem biodisponibilidade equivalente. 
 A autoridade Australiana (TGA) também não exige a apresentação dos módulos 2.4 a 2.7 para algumas alterações menores (ver informação disponível em https://www.tga.gov.au/how-we-regulate/supply-therapeutic-good-0/supply-prescription-medicine/submit-your-application-and-dossier/dossier-documents-matrix-module-2-5  )
Na Europa, algumas das inovações previstas na IN 184/2022, tais como mudança de forma farmacêutica sólida e até mesmo novos sais podem seguir pela via de registro de medicamento genérico ou pela via de hybrid applications. Para esses registros são exigidos apenas as visões gerais clínicas e não clínicas, sendo apresentados os resumos apenas nos casos em que são conduzidos estudos ou quando se deve demonstrar diferenças a depender do impacto da inovação aplicado ao produto comparador. Nesse link https://www.ema.europa.eu/en/human-regulatory/marketing-authorisation/generic-medicines/generic-hybrid-applications pode-se se encontrar as orientações do EMA quanto ao módulo 2 para esses medicamentos inovadores, orientações que estão em consonância com as orientações do TGA e Health Canada mencionadas acima. 
Deve-se notar que essa proposta, além de estar alinhada internacionalmente, também facilita e acelera a revisão interna da Agência permitindo o uso mais apropriado dos poucos recursos da Agência para medicamentos que necessitam de uma avaliação aprofundada de sua caracterização não clínica e clínica completa, como para os medicamentos com novos IFAs no país, que independentes da via de desenvolvimento adotada devem apresentar um dossiê completo incluindo as caraterizações descritas na RDC 753/2022.</t>
  </si>
  <si>
    <t>COMENTÁRIO - I: 
Desde a RDC 136/2003 para inovações menores, aquelas baseadas em estudos de BDR em que o medicamento inovador está dentro da faixa terapêutica já aprovada, o dossiê era baseado na comprovação de que as evidências do medicamento comparador já registrado no país se aplicam ao medicamento inovador, nos mesmo moldes da extrapolação do conhecimento prévio da agência para medicamentos genéricos. 
Em diversas ocasiões durante a etapa de Consulta Pública o Grupo FarmaBrasil colocou sua preocupação quanto à mistura conceitual que observamos entre o registro baseado em literatura científica usado internacionalmente para medicamentos com uso estabelecido (mais de 10 anos no mercado) daqueles baseados em um desenvolvimento abreviado em especial para as inovações incrementais. 
Com a publicação desse guia vemos que a aplicação dos requisitos de registro baseados na literatura estão sendo aplicadas aos registros de inovadores pela via de desenvolvimento abreviado. Essa mistura traz um desalinhamento internacional quanto ao conteúdo do dossiê, o que impacta o uso de Reliance para esses produtos. Acima de tudo essa mistura exige uma revisão bibliográfica conforme o Guia 61 para todos os registros pela via de desenvolvimento abreviada baseado na extrapolação por perfil farmacocinético exigindo muito mais dados a serem preparados pelo solicitante e revisados pela Agência, como explicado em comentário anterior. 
A fim de manter o alinhamento internacional na aplicabilidade da via abreviada, onde há a utilização do que é conhecido internacionalmente como “previous findings”, solicitamos que o guia seja adequado para prever a não necessidade de revisão bibliográfica conforme Guia 60 para medicamentos inovadores baseados extrapolação farmacocinética frente à um IFA já registrado no país. Essa solicitação segue o que já era aceito pela agência anteriormente e também o que é solicitado por outras agências de referência.  
COMENTÁRIO - II:
O texto da versão anterior que falava que “os requerimentos técnicos são essencialmente os mesmos” é mais correto. Afinal a fonte dos dados pode impactar na precisão das informações e por isso mesmo a via abreviada  exige estudos ponte e um medicamento comparador que permite incorporar o conhecimento prévio com esse o IFA/medicamento. 
Como mencionado anteriormente é muito importante separar os registros baseados em literatura dos medicamentos que apresentam uma inovação à um medicamento já registrado no Brasil. Nos registros baseados na literatura é necessário que se demonstre o uso estabelecido através da comprovação de uso por 10 anos. Ou seja, nesses registros a fonte de evidência é a literatura + 10 anos de experiência + estudo ponte. Nos casos de inovações à produtos já registrados no Brasil como medicamento comparador a evidência não vem exclusivamente da literatura e sim do conhecimento prévio desse medicamento e da demonstração das diferenças com o medicamento proposto para registro. Por esse motivo vemos que outras agências exigem apenas parte dos módulos 2 para esses tipos de registro (ver comentário acima). Ou seja, o rigor da avaliação da literatura é distinto do solicitado para registros somente baseados na literatura. A diferença no rigor considera o conhecimento prévio da Agência sobre o IFA. Esse ponto precisa ser melhor explicado no guia caso contrário a leitura é que toda a submissão pela via abreviada será um registro baseado em literatura quando do uso apenas de uma BDR. Essa revisão foi baseada na experiência de outras agência e essa não é a forma como esse tipo de registro é utilizado internacionalmente, até por isso em muitas jurisdições a literatura é uma terceira via de registro separada da via abreviada.</t>
  </si>
  <si>
    <t>PROPOSTA DE ALTERAÇÃO - I:
4. estudos conduzidos com IFA ANÁLOGO.
PROPOSTA DE ALTERAÇÃO - II:
Nos casos em que as EVIDÊNCIAS apresentadas COMO PROVA PRINCIPAL DE segurança e a eficácia não sejam provenientes de estudos conduzidos com o medicamento proposto para registro, devem ser apresentados estudos ponte que permitam a extrapolação dessas evidências para o medicamento que está sendo proposto para registro.
PROPOSTA DE ALTERAÇÃO - III:
Mais informações sobre a apresentação de estudos ponte, DADOS TÉCNICOS e de dados de literatura estão nas seções 10 e 11 deste guia.</t>
  </si>
  <si>
    <t>JUSTIFICATIVA - I:
Necessária modificação do item 4, para alinhamento com a termo IFA análogo utilizada na RDC 753/2022 e que abrange os derivados de IFA citados acima e outros. 
Para referência trechos da RDC 753/2022 abaixo
Definições:
XXXI - Insumo Farmacêutico Ativo (IFA) análogo: IFA com classe estrutural básica comum a outro IFA em que um ou mais átomos ou grupos funcionais tenham sido substituídos, incluindo bases livres, sais, ésteres, éteres, isômeros, complexos e demais derivados;
XLII - nova molécula: novo Insumo Farmacêutico Ativo (IFA) ou IFA análogo considerado uma nova entidade química no país;
Art. 26
V - medicamento com IFA análogo ao IFA de um medicamento já registrado, nos casos em que seja demonstrado pelo solicitante do registro que não existem diferenças significativas no perfil de segurança e eficácia entre o medicamento que está sendo proposto para registro e o medicamento já registrado que inviabilizem o uso dos dados já existentes ou, no caso de eventuais diferenças, que estas sejam devidamente justificadas e cientificamente embasadas de modo a viabilizar a utilização dos dados já existentes; ou
JUSTIFICATIVA - II:
As alterações acima são necessárias para explicar que os estudos ponte são necessários quando a evidência principal de segurança e eficácia não provém de estudos realizados com o medicamento proposto. É importante fazer essa distinção já que a premissa da via abreviada é o uso de informações já existentes, porém essas podem ser evidências de suporte apenas. Como exemplo podemos citar o registro pela via de desenvolvimento abreviada para uma nova indicação, nesse caso os dados de segurança não clínica provavelmente serão provenientes de dados já existentes porém a prova principal será um estudo pivotal com o medicamento proposto na indicação pleiteada. Se o texto acima é mantido como está, esses casos poderiam ser interpretados como tendo a necessidade de estudo ponte, já que “informações apresentadas para subsidiar a segurança” do produto também virão de dados já existentes não provenientes de estudos conduzidos com o medicamento proposto para registro”.
JUSTIFICATIVA - III:
O Guia 61 incluiu uma seção sobre “Aceitabilidade de dados técnicos” (ver abaixo), porém considerando que o escopo do Guia 61 é aplicável à apresentação de evidências da literatura científica entendemos ser mais apropriado incluir informações sobre os dados técnicos neste Guia (Guia 60). 
Adicionalmente, para que o setor regulado possa efetivamente utilizar os dados técnicos como fonte de evidência solicitamos a inclusão de mais detalhes com exemplos de como os dados técnicos poderiam ser utilizados. Como parte desse detalhamento além de trazer exemplos de cada um dos tipos de dados técnicos citados seria importante um posicionamento da Anvisa quanto a aceitabilidade de farmacocinética populacional e modelagem incluindo guias internacionais que seriam aceitos pela Anvisa. 
Considerando que monografias são citadas como um exemplo de dados técnicos e que para o registro de MIPs em outros países utiliza-se o sistema monográfico para o registro, com monografias publicadas por agências reguladoras (ex: FDA: https://dps.fda.gov/omuf/monographsearch; TGA: https://www.tga.gov.au/resources/publication/publications/otc-n2-applications-and-otc-medicine-monographs#monographs, Health Canada: https://www.canada.ca/en/health-canada/services/drugs-health-products/drug-products/applications-submissions/guidance-documents/product-monograph.html ), gostaríamos de solicitar a inclusão de uma subseção para discussão do uso de dados técnicos como base para o registro de MIPs. 
Texto do Guia 61
5. ACEITABILIDADE DE DADOS TÉCNICOS 
O inciso V do art. 28 da RDC 753/2022 prevê ainda a possibilidade de apresentação de dados técnicos como evidência para comprovação de segurança e eficácia para o registro de medicamentos sintéticos e semissintéticos novos ou inovadores. Conforme a definição trazida na norma, são reconhecidos como dados técnicos protocolos, guias, monografias, autorizações, votos, cartas, certificados, declarações, relatórios, laudos ou pareceres técnicos emitidos por entes nacionais ou internacionais contendo informações quanto a segurança e eficácia do medicamento ou do IFA, incluindo evidências de vida real. 
Da mesma forma como para as publicações científicas, os dados técnicos possuem limitações relacionadas às informações necessárias para a avaliação regulatória para o registro de um medicamento. Neste contexto, ao utilizar-se de dados técnicos como evidência de segurança e eficácia, o solicitante do registro deve avaliar se os documentos descrevem as informações necessárias que subsidiem a análise crítica da relação benefício-risco, conforme descrito nas seções 5 e 6 do Guia nº 60/2023.
Ressalte-se que os documentos apresentados devem descrever as evidências de segurança e eficácia que subsidiaram a decisão ou a recomendação do documento. Uma manifestação isolada sem a fundamentação técnico-científica não será considerada como evidência para a comprovação de segurança e de eficácia para fins de registro. 
No mesmo contexto da aceitabilidade da literatura científica, a apresentação de dados técnicos também deve ser acompanhada de estudos ponte e de comprovação da experiência atual de comercialização. 
Submissões de evidências de mundo real devem seguir as orientações de guias específicos sobre o assunto.</t>
  </si>
  <si>
    <t>PROPOSTA DE ALTERAÇÃO - I:
Para isso, durante a avaliação do projeto de desenvolvimento do medicamento, o solicitante do registro (daqui em diante referido como solicitante) deve avaliar as informações disponíveis frente aos requerimentos técnicos previstos na regulamentação vigente (descritos nas seções 5 e 6 deste guia), verificar se estas informações são extrapoláveis para o medicamento que está sendo desenvolvido e definir SE ESTUDOS ADICIONAIS SÃO NECESSÁRIOS E quais estudos adicionais devem ser conduzidos.</t>
  </si>
  <si>
    <t>JUSTIFICATIVA - I:
Como explicado em comentário acima (ver comentário na seção 4.1 sobre estudos ponte), podem existir casos em que estudos adicionais não sejam necessários por isso a necessidade de modificação do texto já que o requerente irá avaliar se estudos são exigidos e quais seriam esses estudos.</t>
  </si>
  <si>
    <t>PROPOSTA DE ALTERAÇÃO - I:
O principal propósito dessa via de registro é fomentar a inovação sem a necessidade de repetir estudos para o que já se conhece sobre um IFA ou medicamento. Assim, a via de desenvolvimento abreviado é especialmente útil nos casos de alterações em IFAs já conhecidos ou em medicamentos já registrados na Anvisa, como para novas formas farmacêuticas, novas concentrações, novas associações com IFAs de medicamentos já registrados como monodrogas ou para o registro de monodrogas que tenham sido inicialmente registradas apenas em associação. 
Em alguns casos é possível ainda a extrapolação de evidências do IFA de um medicamento já registrado OU QUE SEJA INÉDITO NO PAÍS MAS JÁ REGISTRADO EM OUTRO(S) PAÍS(ES) para um IFA análogo. (...)
PROPOSTA DE INCLUSÃO - II:
V - medicamento com IFA análogo ao IFA de um medicamento já registrado, nos casos em que seja demonstrado pelo solicitante do registro que não existem diferenças significativas no perfil de segurança e eficácia entre o medicamento que está sendo proposto para registro e o medicamento já registrado que inviabilizem o uso dos dados já existentes ou, no caso de eventuais diferenças, que estas sejam devidamente justificadas e cientificamente embasadas de modo a viabilizar a utilização dos dados já existentes; ou
PROPOSTA DE ALTERAÇÃO - III:
CONFORME ART 26 § 1º DA RDC 753 PARA ACEITAÇÃO da via de desenvolvimento abreviado é NECESSÁRIA A comprovação de experiência atual de comercialização, demonstrando o uso estabelecido DO IFA no exterior, sob condições SIMILARES de uso, com eficácia reconhecida e nível aceitável de segurança, conforme descrito na seção 12 deste guia. 
PROPOSTA DE EXCLUSÃO - IV:
Propomos a exclusão do parágrafo: " Para medicamento com IFA que já foi previamente registrado no país, porém o registro não se encontra mais válido, é possível utilizar-se da via de desenvolvimento abreviado caso a invalidade do registro não tenha sido motivada por deficiências na comprovação de segurança ou de eficácia.  ".</t>
  </si>
  <si>
    <t>JUSTIFICATIVA - I:
O ineditismo da molécula no país não deve ser fator limitante para a utilização da via abreviada, e sim o fato de o IFA já ser estudado/conhecido no mundo/em outros países. Essa é a premissa adotada nos países utilizados como referência para o desenvolvimento das vias de registro. O FDA em seu guia de 505(b)(2) prevê a submissão de novas entidades moleculares pela via 505(b)(2) e que é uma via utilizada, como citamos o caso do medicamento Aemcolo. O EMA também não limita o uso da via de mixed application apenas para alterações à medicamentos já registrados. Dessa forma solicitamos a alteração ao texto com a intenção de remover essa barreira regulatório que vai na contramão da intenção dessa nova normativa em eliminar a exigência de condução de estudos para reestudar o que já é conhecido. 
JUSTIFICATIVA - II:
Necessária inserção do inciso V conforme Art 26 da RDC 753/2022.
JUSTIFICATIVA - III:
Revisão do texto alinhado ao texto do Art 26 § 1º da RDC 753/2022.
É imprescindível que se modifique esse parágrafo pois estabelece a necessidade de 10 anos de experiência de mercado para qualquer medicamento novo pela via abreviada. Este requerimento está desalinhado internacionalmente, já que em outros países a necessidade de apresentação dos 10 anos é exigida apenas para os registros baseados somente em literatura científica. 
A aplicabilidade dos 10 anos de experiência foi um dos pontos discutidos em reuniões prévias à publicação da RDC 753/2022 e pontuado em diversas ocasiões como uma grande preocupação do Grupo FarmaBrasil. Na ocasião a diretoria da GGMED comunicou que ficaria claro nos guias que os 10 anos não seriam exigidos para todos os casos de medicamentos novos pela via abreviada, apenas para o inciso IV onde essa informação ficou explicita. Porém ao contrário o parágrafo incluído acima exige os 10 anos para todos os casos listados no Art. 26. 
Avaliando cada inciso do Art. 26, não faz sentido exigir 10 anos para os casos descritos nos incisos I, II e III que são casos críticos onde a necessidade de registro do medicamento não pode estar atrelado aos 10 anos de experiência privando a população do acesso a esses produtos por todo esse período. Para o inciso V, essa exigência traria uma barreira regulatória mesmo para os casos onde são feitos estudos clínicos pivotais para o IFA análogo. Isso porque o caput se refere a qualquer submissão pela via abreviada e não somente as totalmente baseadas em dados da literatura. Ou seja, caso uma empresa desenvolva um novo sal por exemplo, e referencie alguns dados de segurança do IFA do medicamento comparador, mesmo que apresente dados de estudos pivotais, como será um medicamento novo pela via de desenvolvimento abreviado seguindo o exigido nesse parágrafo o novo sal só poderia ser registrado no Brasil 10 anos após seu registro em outro país. 
A aplicabilidade dos 10 anos para o último inciso também não faz sentido, já que traz uma previsão separada do inciso IV, exatamente para permitir a reintrodução no mercado de um medicamento que já foi registrado pela Agência, mas que por razões diversas foi retirado do mercado. Novamente nesse ponto estaríamos privando o acesso da população à um medicamento por um motivo burocrático já que este já esteve registrado e disponível para a população, fomentando a judicialização.  
Desde as etapas de discussão preliminar e consulta pública o Grupo FarmaBrasil vem alertando a necessidade de maior clareza na distinção entre os registros pela via abreviada e o registro baseado apenas em literatura. Internacionalmente as agências fazem a distinção exatamente porque para um registro pela literatura é preciso demonstrar uso estabelecido, que se traduz nos 10 anos de uso no exterior, já que essa informação reforça a evidência da literatura em especial com relação à segurança do produto. Essa exigência não é feita quando se faz um registro pela via abreviada extrapolando dados de um produto já registrado no país ou nos casos em que as evidências principais de segurança e eficácia provêm de dados com o produto proposto. 
JUSTIFICATIVA - IV:
Há dois principais problemas com o texto acima, 
1)	não reflete o exigido na RDC 753/2022 Art 26. § 2º que não inviabiliza o registro, mas solicita que as deficiências sejam tecnicamente sanadas.
2)	atualmente no Brasil não é possível identificar se o registro foi cancelado por questões de segurança ou não. Em outros países, algumas agências identificam nas listas de medicamentos os que foram retirados por problemas de segurança o que não ocorre no Brasil. 
Com relação ao Inciso VI (medicamento com IFA que já foi previamente registrado no país), também é preciso estabelecer um caminho que havia sido aberto com a categoria de IFA de mesmo IFA já registrado descrita na RDC 200/2017 e que permitia o registro de medicamentos com registro válido no país, mas que não estava sendo comercializados. Esse é um ponto crítico também que se deve resolver para evitar a falta de acesso à população de produtos que a Anvisa e outros entes governamentais dedicaram tempo e servidores para avaliarem a documentação, mas que por motivos mercadológicos não foram disponibilizados para a população. 
COMENTÁRIO - I:
Comentário:
O parágrafo anterior está alinhado ao exigido no Art 26 § 2º, porém deve-se deixar claro como as empresas podem verificar se o medicamento foi retirado do mercado por problemas de segurança e a motivação para que se possa estabelecer quais dados serão necessários para sanar os questionamentos. 
Existe alguma proposta da agência de publicizar produtos retirados do mercado por questões de segurança e quais são os documentos faltantes para cada caso?</t>
  </si>
  <si>
    <t>PROPOSTA DE ALTERAÇÃO - I:
Na documentação não clínica, espera-se que sejam apresentadas as informações não clínicas necessárias para a caracterização farmacológica e toxicológica do medicamento proposto para registro. Espera-se que sejam apresentados os resumos e a avaliação crítica dos dados obtidos para o uso seguro do medicamento, conforme descrito no Guia nº 24/2019 SENDO TAMBÉM ACEITÁVEL O ENVIO DAS INFORMAÇÕES CONFORME ORIENTAÇÃO NA SEÇÃO 15.1. Para os casos em que os estudos sejam conduzidos pelo ou para o solicitante do registro, devem também ser apresentados os relatórios dos estudos.   
EXCETUA-SE DA APRESENTAÇÃO DA CARACTERIZAÇÃO NÃO CLÍNICA FARMACOLÓGICA E TOXICOLÓGICA OS MEDICAMENTOS INOVADORES BASEADOS EXCLUSIVAMENTE EM ESTUDOS DE BIOEQUIVALÊNCIA OU BIODISPONIBILIDADE RELATIVA COMPARADO À MEDICAMENTO JÁ REGISTRADO NO PAÍS E DENTRO DA FAIXA TERAPÊUTICA JÁ ESTUDADA PARA O IFA.
De forma geral, a caracterização não clínica farmacológica e toxicológica é feita por meio da avaliação dos dados obtidos pelos estudos não clínicos descritos nas seções 5.1 e 5.2. A condução dos estudos deve seguir os guias específicos publicados pela Anvisa ou os guias publicados pelo Conselho Nacional de Controle de Experimentação Animal (Concea), pelo ICH ou por autoridades reguladoras internacionais que sejam membros do ICH e que possuam requisitos regulatórios semelhantes aos exigidos pela Anvisa, reconhecidas como AREE. (...)
PROPOSTA DE ALTERAÇÃO - II:
Como descrito na seção 4.2, a necessidade da condução de novos estudos não clínicos deve ser avaliada considerando o conhecimento científico prévio sobre o IFA , as lacunas desse conhecimento existente e o impacto das alterações propostas frente aos dados disponíveis. 
ALÉM DA AVALIAÇÃO DESCRITA ACIMA, A DEPENDER DAS CARACTERÍSTICAS DO MEDICAMENTO PROPOSTO, TAIS COMO MECANISMO DE AÇÃO, VIA DE ADMINISTRAÇÃO, TEMPO DE USO ENTRE OUTROS, ALGUNS ESTUDOS LISTADOS ABAIXO PODEM NÃO SER APLICÁVEIS. DESSA FORMA, ENTENDE-SE QUE NEM TODOS OS ESTUDOS LISTADOS ABAIXO SERÃO APLICÁVEIS A TODOS OS MEDICAMENTOS QUE SIGAM PELA VIA DE DESENVOLVIMENTO ABREVIADO.  A NÃO CONDUÇÃO OU ADOÇÃO DE FORMAS ALTERNATIVAS DE ESTUDOS NÃO CLÍNICOS ASSIM COMO A RELEVÂNCIA CLÍNICA DAS LACUNAS DE CONHECIMENTO ENCONTRADAS DEVEM SER DESCRITAS COMO PARTE DO RACIONAL DE DESENVOLVIMENTO.</t>
  </si>
  <si>
    <t>JUSTIFICATIVA - I:
Prever o envio no formato definido no item 15.1 desse guia que traz um formato alternativo ao estabelecido no Guia 24/2019 (CTD). 
Conforme explicado em comentário anterior em outros países para alterações menores não é preciso apresentar os resumos não clínicos e em alguns casos nem a visão geral não clínica quando o registro pela via abreviada se basear apenas em estudos que demonstre bioequivalência entre o medicamento proposto e um medicamento comparador JÁ REGISTRADO NO PAÍS. Essa exceção é aplicada por outros países também e garante otimização e agilidade de revisão e também reflete o padrão utilizado hoje para o registro de medicamentos inovadores baseados na comparação farmacocinética. 
Nesses casos seria apresentado apenas a caracterização biofarmacêutica que será a prova pivotal de comprovação de eficácia e segurança. Essa isenção da apresentação do que seriam os resumos não clínicos e clínicos de farmacologia, eficácia e segurança está alinhado ao que é exigido em outros países com relação ao conteúdo do dossiê para alguns tipos de inovação como explicado anteriormente.
Deve-se notar que essa exceção facilita e acelera a revisão interna da Agência permitindo o uso mais apropriado dos poucos recursos da Agência para medicamentos que necessitam de uma avaliação aprofundada de sua caracterização não clínica e clínica completa.
Solicitamos a exclusão desse texto que traz a previsão de que outros guias serão aceitos apenas no caso de ausência de guias da Anvisa. Atualmente já está previsto na RDC 35 de 2015 a aceitação de métodos alternativos reconhecidos pelo Concea e não é na ausência de métodos determinados pela Anvisa. Adicionalmente vale lembrar que o guia de estudos não clínicos da Anvisa é antigo e por exemplo não cobre nem estudos que estão definidos no item 5.1, como os de farmacodinâmica primária e secundária. Dessa forma justificamos ser aplicável a remoção dessa condição de utilização apenas no caso de ausência permitindo dessa forma que os desenvolvimentos considerem os estudos reconhecidos pelo Concea e os previstos em guias do ICH e outras autoridades reconhecidas.
JUSTIFICATIVA - II:
Entendemos ser mais aplicável nesse caso citar o IFA e não medicamento, já que o conhecimento prévio pode ser apenas do IFA ou de seu uso em um medicamento distinto do pleiteado para registro. 
Solicitamos a inclusão desse parágrafo para deixar bem claro que (1) nem todos os estudos listados abaixo são obrigatórios para todos os produtos, tais como por exemplo os produtos que não têm absorção sistêmica, ou os antineoplásicos para os quais os guias dos ICH não preveem a condução de alguns estudos não clínicos. (2) para a via abreviada também devemos considerar que algumas lacunas nos estudos listados abaixo irão existir, porém deve-se avaliar a relevância clínica dessas lacunas para o medicamento em especial para os IFAs já em uso há muitos anos onde os dados de segurança clínica existentes suprem de forma mais robusta os estudos preliminares não clínicos, tais como os estudos de farmacologia de segurança. Nesses casos entendemos que quando essas informações não estiverem disponíveis a ampla utilização em humanos trará a evidência necessária para assegurar a segurança do medicamento. Como exemplo citamos a falta de farmacodinâmica secundária ou de farmacologia de segurança para produtos que já estejam no mercado a mais de 10 anos. Esses estudos são conduzidos de forma a prever potenciais riscos antes do início da pesquisa em humanos e nesses casos não seria aplicável realizar tais estudos após a ampla administração do IFA em humanos. Quando da ocorrência dessas situações o texto prevê que isso deve ser discutido no racional de desenvolvimento.</t>
  </si>
  <si>
    <t>PROPOSTA DE ALTERAÇÃO - I:
Para a caracterização não clínica farmacológica, espera-se que sejam apresentadas informações DESCRITAS ABAIXO. PARA O DESENVOLVIMENTO ABREVIADO USUALMENTE ESSAS INFORMAÇÕES SERÃO PROVENIENTES DA LITERATURA CIENTÍFICA OU DADOS TÉCNICOS. QUANDO DA EXISTÊNCIA DE UMA LACUNA NO CONHECIMENTO QUANTO À ESSES ASPECTOS NÃO CLÍNICOS ESSA LACUNA DEVE SER DISCUTIDA E A NECESSIDADE DE CONDUÇÃO DESSES ESTUDOS PODERÁ SER DISPENSADA A DEPENDER DOS DADOS DE SEGURANÇA DISPONÍVEIS EM HUMANOS. 
PROPOSTA DE ALTERAÇÃO - II:
5.1.2 Farmacodinâmica secundária
Os estudos de farmacodinâmica secundária são aqueles conduzidos para caracterizar o
mecanismo de ação ou efeitos de um IFA em sítios não relacionados ao seu alvo terapêutico desejado, QUANDO APLICÁVEL.. 
PROPOSTA DE ALTERAÇÃO - III:
5.1.3. Farmacologia de segurança 
Os estudos de interesse para a avaliação da segurança farmacológica são aqueles que pesquisam os potenciais efeitos farmacodinâmicos indesejáveis do IFA nas funções fisiológicas dos diversos sistemas orgânicos em relação ao nível de exposição.  
Nesses estudos, geralmente são avaliadas as funções vitais desenvolvidas pelo sistema 
nervoso central, pelo sistema cardiovascular e pelo sistema respiratório.  
Nos casos em que o mecanismo de ação sugira um possível risco específico em algum outro sistema, por exemplo, urinário, nervoso autônomo, digestório, endócrino, imune ou muscular esquelético, os estudos necessários devem ser apresentados. ENTENDE-SE QUE ESTUDOS DE FARMACOLOGIA DE SEGURANÇA NÃO SÃO NECESSÁRIOS EM ALGUNS CASOS, TAIS COMO SUBSTÂNCIAS DE USO TÓPICO. AVALIAR OS GUIAS ESPECÍFICOS DA ANVISA E DO ICH QUANTO A NECESSIDADE DE APRESENTAÇÃO DE DADOS DA FARMACOLOGIA DE SEGURANÇA PARA O MEDICAMENTO PROPOSTO.
PROPOSTA DE ALTERAÇÃO - IV:
5.1.4. Interações medicamentosas farmacodinâmicas 
Os estudos de interações medicamentosas farmacodinâmicas são aqueles conduzidos para avaliar possíveis alterações no efeito farmacológico de um IFA causadas por outras substâncias, considerando o mecanismo de ação do IFA.  
As interações farmacodinâmicas podem ser causadas por uma grande variedade de mecanismos. Os estudos necessários devem ser determinados caso a caso.  NOS CASOS EM QUE ESSA INFORMAÇÃO NÃO SEJA APLICÁVEL DEVE-SE APRESENTAR JUSTIFICATIVA DO MOTIVO PELO QUAL ESTES DADOS NÃO PRECISAM SER APRESENTADOS. O potencial para interações farmacodinâmicas deve ser considerado para medicamentos que competem entre si no alvo farmacológico ou têm efeitos farmacodinâmicos (terapêuticos ou adversos) semelhantes ou opostos. Se é provável que esses medicamentos sejam usados concomitantemente, estudos de interação farmacodinâmica devem ser considerados. Um amplo conhecimento farmacológico e toxicológico sobre o medicamento é importante para o planejamento de estudos de interação farmacodinâmica.</t>
  </si>
  <si>
    <t>JUSTIFICATIVA - I:
Achamos necessário pontuar no texto do guia que as informações de farmacodinâmica e farmacologia de segurança nos casos da via de desenvolvimento abreviada serão provenientes de dados publicados e nesse caso deve-se prever também os livros técnico científicos, como o Goodman and Gilman que podem ser usados como referência para essas informações, ao contrário de seções clínicas onde espera-se a apresentação de dados publicados de estudos clínicos. 
Solicitamos a inclusão de texto prevendo o que deve-se fazer quando existir uma lacuna regulatória para a caracterização dos aspectos não clínicos apresentados no item 5.1. A condução desses estudos não clínico é normalmente conduzida para dar embasamento ao uso seguro do medicamento e prever possíveis efeitos colaterais para uma nova entidade molecular para a qual se tem nenhuma ou pouca informação sobre seu uso em humanos. Quando da existência de dados robustos de segurança em humanos a condução desses estudos pode não ser cientificamente necessária e por tanto o solicitante deve discutir a lacuna encontrada e o racional para a não apresentação dos dados. 
JUSTIFICATIVA - II:
Como mencionado anteriormente nem todos os estudos serão necessários, mas nesse ponto é importante colocar que será avaliado quando aplicável porque por exemplo no caso de farmacologia secundária isso não é necessário em todos os casos. Pode-se pensar por exemplo em  antibióticos com mecanismo de ação específico para o metabolismo bacteriano ou mesmo IFAs sem absorção sistêmica.
JUSTIFICATIVA - III:
Tanto o guia ICH S7A [section 1. Conditions Under Which Studies are not necessary (2.9)] quanto o atual guia de estudos não clínicos da Anvisa trazem que em alguns casos não é necessária a condução de estudos de farmacologia de segurança, dessa forma sugerimos a inclusão desse texto e previsão que essa caracterização pode ser uma lacuna do conhecimento nos casos de medicamento desenvolvidos pela via abreviada, e que a depender da lacuna com relação a esse ponto esta pode não ter relevância clínica, frente aos dados clínicos já existentes . 
JUSTIFICATIVA - IV:
Para o desenvolvimento completo no roteiro de eficácia e segurança já está previsto que alguns desenvolvimentos completos não precisam conduzir esses estudos e isso deve estar previsto para a via de desenvolvimento abreviado também.
Texto previsto no Roteiro de Avaliação de Eficácia e Segurança:
“ item h) – no caso da não apresentação de estudos não clínicos para a avaliação de interações medicamentosa farmacodinâmicas, a justificativa do motivo pelo qual estes estudos foram dispensados deve ser apresentada”.</t>
  </si>
  <si>
    <t>PROPOSTA DE ALTERAÇÃO - I:
Para a caracterização não clínica toxicológica, espera-se que sejam apresentadas as informações DESCRITAS ABAIXO. PARA O DESENVOLVIMENTO ABREVIADO USUALMENTE ESSAS  INFORMAÇÕES SERÃO PROVENIENTES DA LITERATURA CIENTÍFICA OU PUBLICAÇÕES TÉCNICO-CIENTÍFICAS.  A TOXICIDADE AGUDA É CRÍTICA PARA EMBASAR A CONDUÇÃO DE ESTUDOS INICIAIS EM HUMANOS, PORÉM PARA A MAIOR PARTE DOS REGISTROS PELA VIA DE DESENVOLVIMENTO ABREVIADA A EXPECTATIVA É QUE OS IFAS JÁ TENHAM SIDO AMPLAMENTE UTILIZADOS EM HUMANOS. 
DESSA FORMA, QUANDO DA EXISTÊNCIA DE UMA LACUNA NO CONHECIMENTO QUANTO AOS ESTUDOS NÃO CLÍNICOS ESSA LACUNA DEVE SER DISCUTIDA E A NECESSIDADE DE CONDUÇÃO DESSES ESTUDOS PODERÁ SER DISPENSADA A DEPENDER DOS DADOS DE SEGURANÇA DISPONÍVEIS PARA O USO EM HUMANOS. O SOLICITANTE TAMBÉM DEVE OBSERVAR A APLICABILIDADE DOS DADOS EXISTENTES AO MEDICAMENTO PROPOSTO CONSIDERANDO AS ALTERAÇÕES PROPOSTAS PARA AVALIAR A NECESSIDADE DE CONDUÇÃO DE ESTUDOS DE TOXICIDADE. 
PROPOSTA DE ALTERAÇÃO - II:
5.2.4. Carcinogenicidade   
Os estudos de carcinogenicidade são aqueles conduzidos para identificar uma possível capacidade de uma substância teste de gerar um tumor em animais e avaliar se há risco relevante em humanos.  
VERIFICAR OS GUIAS INTERNACIONAIS E NACIONAIS PARA DETERMINAR A NECESSIDADE DE CONDUÇÃO DE ESTUDOS DE CARCINOGENICIDADE. Os estudos de carcinogenicidade devem ser realizados quando a exposição humana justificar a necessidade de informações de estudos ao longo da vida em animais para avaliar o potencial carcinogênico. Qualquer preocupação de segurança derivada de investigações laboratoriais, estudos de toxicologia em animais e dados em humanos pode levar à necessidade de estudos de carcinogenicidade.   
PROPOSTA DE ALTERAÇÃO - III:
5.2.5. Toxicidade reprodutiva e de desenvolvimento   
Os estudos de toxicidade reprodutiva são aqueles conduzidos para avaliar a toxicidade de uma substância teste para a reprodução e o desenvolvimento embriofetal, pré e pós-natal. 
A APRESENTAÇÃO DE DADOS OU CONDUÇÃO DE TESTES DE avaliação da toxicidade reprodutiva depende:  
•	do uso proposto do medicamento; 
•	da população à qual o medicamento se destina;   
•	da formulação proposta;  
•	da via de administração pretendida em humanos; 
•	da existência de dados prévios sobre a toxicidade, farmacodinâmica e farmacocinética da substância teste; e 
•	da similaridade estrutural ou de atividade da substância teste com outras que tenham potencial de toxicidade reprodutiva conhecido. 
PROPOSTA DE ALTERAÇÃO - IV:
5.2.7. Tolerância local   
Os estudos de tolerância local são aqueles conduzidos para avaliar se as substâncias (princípios ativos e excipientes) são toleradas em locais do corpo que poderão entrar em contato com o medicamento em consequência da administração na prática clínica.  
QUANDO APLICÁVEL, OS testes deverão avaliar quaisquer efeitos mecânicos da administração, de dispositivos 
utilizados na via de administração ou ações meramente físico-químicas do medicamento que podem ser distinguidas de efeitos toxicológicos ou farmacodinâmicos.  
A avaliação da tolerância local pode ser parte de outros estudos de toxicidade, não sendo necessariamente exigida a condução de um estudo específico. 
PROPOSTA DE ALTERAÇÃO - V:
5.2.8. Imunotoxicidade 
A imunotoxicidade pode ser definida como um efeito não intencional no sistema imunológico provocado por uma substância teste e abrange uma variedade de efeitos adversos, incluindo imunossupressão ou imunoestimulação.  A CARACTERIZAÇÃO DA IMUNOTOXICIDADE DEVE CONSIDERAR OS DADOS DE TOXICIDADE E DE FARMACOLOGIA NÃO CLÍNICA A FIM DE SE DETERMINAR O POTENCIAL DE IMUNOTOXICIDADE DO MEDICAMENTO PROPOSTO E A APLICABILIDADE DE INVESTIGAÇÃO DESSES ASPECTOS. GUIAS INTERNACIONAIS SOBRE O TEMA DEVEM SER CONSULTADOS E SE DEVE CONSIDERAR A EXISTÊNCIA DE CARACTERÍSTICAS INDICATIVAS DO POTENCIAL DE IMUNOTOXICIDADE TAIS COMO (1) OS DADOS DE TOXICOLOGIA, (2) PROPRIEDADES FARMACOLÓGICAS DO IFA; (3) A POPULAÇÃO DE PACIENTES PRETENDIDA; (4) SEMELHANÇAS ESTRUTURAIS A IMUNOMODULADORES CONHECIDOS; (5) A DISPOSIÇÃO DA DROGA; E (6) AS INFORMAÇÕES CLÍNICAS EXISTENTES.
O potencial de causar imunotoxicidade de todo insumo farmacêutico ativo novo deve ser avaliada.</t>
  </si>
  <si>
    <t>JUSTIFICATIVA - I:
Necessário pontuar no texto do guia que as informações de farmacodinâmica e farmacologia de segurança nos casos da via de desenvolvimento abreviada serão provenientes de dados publicados e nesse caso deve-se prever também os livros técnico científicos e bancos de dados de toxicologia (tais como os mantidos pelo NIH – ver https://www.nlm.nih.gov/toxnet/index.html ) que podem ser usados como referência ao contrário de seções clínicas onde espera-se a apresentação de dados publicados de estudos clínicos.
Solicitamos a inclusão de texto prevendo o que deve-se fazer quando existir uma lacuna regulatória para a caracterização dos aspectos não clínicos apresentados no item 5.1. A condução desses estudos não clínico é normalmente conduzida para dar embasamento ao uso seguro do medicamento e prever possíveis efeitos colaterais para uma nova entidade molecular para a qual se tem pouca informação sobre seu uso em humanos. Quando da existência de dados robustos de segurança em humanos a condução desses estudos pode não ser cientificamente necessária e por tanto o solicitante deve discutir a lacuna encontrada e o racional para a não apresentação dos dados. 
COMENTÁRIO - I (Item 5.2.1):
Comentário:
Na frase acima “toxicidade aguda do IFA .... devem estar disponíveis para apoiar os ensaios clínicos” vemos que essa exigência é aplicável aos desenvolvimentos completos já que para início de estudos em humanos é necessário conduzir os estudos de toxicidade aguda em animas. No caso dos desenvolvimentos abreviados teremos estudos em humanos já realizados e muitas vezes o IFA ou medicamento já estará aprovado e em uso pela população por diversos anos. Por esse motivo solicitamos a inclusão dos parágrafos no item 5.2 acima, já que é preciso prever as diferenças na apresentação da caracterização não clínica nos casos dos desenvolvimentos abreviados.
JUSTIFICATIVA - II:
O guia do ICH e o roteiro de avaliação são claros que os estudos de carcinogenicidade não são necessários para todos os tipos de medicamentos. Dessa forma sugerimos a introdução de uma frase explicando esse ponto e remetendo aos guias específicos. Como mencionado anteriormente acreditamos ser muito preocupante a possibilidade de a Anvisa utilizar a lista desses estudos como um checklist a ser preenchido para registro já que muitos estudos não são aplicáveis a todos os tipos de produto e a avaliação da necessidade ou não varia caso a caso. 
JUSTIFICATIVA - III:
Sugerimos a alteração para refletir a realidade da via abreviada onde não necessariamente serão feitos testes como esperado na via completa, ou seja muitas vezes não há uma "estratégia de testes adotados".
JUSTIFICATIVA - IV:
Os estudos de tolerância local não são aplicáveis a todos os tipos de produto e assim como proposto em outros casos citados acima, também solicitamos a inclusão de quando aplicável para deixar claro que não será aplicável sempre para todos os casos.
JUSTIFICATIVA - V:
Incluímos de forma resumida o racional que deve ser usado para definir a necessidade e estratégia de testes de imunotoxicidade. 
O resumo foi feito com base nas informações que constam do ICH S8.</t>
  </si>
  <si>
    <t>PROPOSTA DE ALTERAÇÃO - I:
Na documentação clínica, espera-se que sejam apresentadas as informações biofarmacêuticas, farmacológicas, de segurança e de eficácia do medicamento proposto para registro. Espera-se que sejam apresentados os resumos e a avaliação crítica dos dados obtidos, conforme descrito no Guia 24/2019 SENDO TAMBÉM ACEITÁVEL O ENVIO DAS INFORMAÇÕES CONFORME ORIENTAÇÃO NA SEÇÃO 15.1. Para os casos em que os estudos sejam conduzidos pelo ou para o solicitante do registro, devem também ser apresentados os relatórios dos estudos.
PROPOSTA DE ALTERAÇÃO - II:
QUANDO FOREM APRESENTADOS RELATÓRIOS DE ESTUDOS CLÍNICOS CONFIRMATÓRIOS CONDUZIDOS PELO OU PARA O SOLICITANTE, os relatórios devem ser apresentados no dossiê PREFERENCIALMENTE de acordo com o Guia ICH E3 e as diretrizes do CONSORT (...)
PROPOSTA DE ALTERAÇÃO - III:
Existem casos em que estudos clínicos podem não ser necessários, já que a similaridade farmacocinética determinada pelos estudos ponte será suficiente para a extrapolação dos dados de eficácia e segurança. NESSES CASOS, EXCETUA-SE DA APRESENTAÇÃO DA CARACTERIZAÇÃO CLÍNICA FARMACOLÓGICA, DE SEGURANÇA E EFICÁCIA OS MEDICAMENTOS INOVADORES REGISTRADOS COM BASE EXCLUSIVAMENTE EM ESTUDOS DE BIOEQUIVALÊNCIA OU BIODISPONIBILIDADE RELATIVA COMPARADO À MEDICAMENTO PREVIAMENTE REGISTRADO NO PAÍS, DESDE QUE DENTRO DA FAIXA TERAPÊUTICA ESTUDADA.
PROPOSTA DE ALTERAÇÃO - IV:
Nos casos em que não for necessária a condução de novos estudos clínicos, o solicitante deve incluir na visão geral clínica o racional para a não realização de novos estudos clínicos, considerando os dados do estudo ponte e o nível de extrapolação das evidências já existentes para o medicamento que está sendo proposto para registro. SE FOR UTILIZADO MEDICAMENTO COMPARADOR QUE NÃO FOR DE CONHECIMENTO PRÉVIO DA ANVISA, OU SEJA NÃO FOR IGUAL À MEDICAMENTO PREVIAMENTE REGISTRADO NO BRASIL, as evidências devem ser apresentadas de acordo com o Guia para a Submissão de registro de medicamento sintético, semissintético e radiofármaco baseada em dados de literatura científica (Guia nº 61/2023).</t>
  </si>
  <si>
    <t>JUSTIFICATIVA - I:
Prever o envio no formato definido no item 15.1 desse guia que traz um formato alternativo ao estabelecido no Guia 24/2019 (CTD). 
JUSTIFICATIVA - II:
Texto inserido para deixar explícito que nem todos os registros pela via abreviada terão estudos clínicos e que para os estudos de BDR é aceitável seguir as diretrizes da RE 895/2003. 
Inserção do termo “preferencialmente”: Quanto à obrigatoriedade de seguir o ICH E3, entendemos que o setor ainda não está preparado para adoção em todos os casos e não cabe a esse guia estabelecer esse requerimento. Entendemos que o formato CTD pede a apresentação dos estudos no formato ICH E3 mas o Guia 24 ainda não é mandatório no país. 
Além disso, é importante pontuar que internacionalmente para estudos que não sejam pivotais muitas agências aceitam o envio de relatórios que não estejam formatados conforme o guia ICH E3 e isso é acordado previamente à submissão do registro com a Agência. 
JUSTIFICATIVA - III:
Assim como incluído na seção 5, solicitamos a inclusão dessa exceção para esses casos específicos que está em acordo com a proposta feita ao Art. 25 da CP 932. Essa exceção é aplicada por outros países também e garante otimização e agilidade de revisão como explicado na contribuição feita  à Seção 5 desse guia.
JUSTIFICATIVA - IV:
Desde a etapa de consulta pública o Grupo FarmaBrasil levanta a necessidade de melhor definir a separação da via abreviada e dos registros baseados em literatura. De todas as agências utilizadas no BenchMark apenas a FDA não faz a distinção, porém também não tem um guia ou exigência específica para registros baseados apenas em literatura. Conforme explicado em comentário anterior (ver 1º comentário na 2. Introdução), na Europa, Canada e Austrália o registro baseado na literatura é separado da via de registro abreviada. Esse parágrafo novo traz a necessidade de fazer uma revisão bibliográfica como descrita no Guia 61/2023 para todos os inovadores que se basearem apenas em um estudo ponte, tais como novas formas farmacêuticas. Essa solicitação está em desacordo com o que é solicitado internacionalmente trazendo desalinhamento e demandando muito mais esforço das empresas e da Agência na revisão de inovação de menor impacto. Em resumo os registros de inovações nesses outros países quando baseado apenas em BDR não exigem a construção do Módulo 2 completo muito menos uma revisão bibliográfica como a exigida no Guia 61/2023, já que se baseia no conhecimento prévio da Agência do medicamento comparador. Dessa forma é essencial que se remova a necessidade de um registro baseado em literatura para medicamentos inovadores baseados em BDR que foi o requerimento imposto por esse novo parágrafo.</t>
  </si>
  <si>
    <t>COMENTÁRIO - I:
Não há diferença no texto da via completa e abreviada para esse item, porém na via abreviada essa seção deveria trazer informações quanto a comparabilidade com o medicamento comparador. Esse é um ótimo exemplo de como é necessário descrever a caracterização clínica e não clínica de forma distinta entre a via completa e a via abreviada, já que o conhecimento prévio impacta em como é feita a caracterização do produto.</t>
  </si>
  <si>
    <t>PROPOSTA DE ALTERAÇÃO - I:
•	para estudos de não inferioridade, apresentar o racional cientificamente embasado que subsidie a escolha da margem de não inferioridade e que demonstre a sensibilidade do estudo CONDUZIDOS PELO SOLICITANTE. NOS CASOS DE ESTUDOS PUBLICADOS DEVE-SE DISCORRER SOBRE A MARGEM DE NÃO INFERIORIDADE UTILIZADA NO ESTUDO;
•	métodos estatísticos e questões que possam afetar a interpretação dos resultados do estudo. ( PARA ESTUDOS CONDUZIDOS PELO SOLICITANTE APRESENTAR por exemplo, modificações importantes no desenho do estudo, incluindo avaliações de modificações de desfechos e de análises planejadas no protocolo original; racional para análises não planejadas; procedimentos para imputação de dados faltantes; correções de análises múltiplas; descrição de violações e desvios de protocolo e populações das análises estatísticas); 
•	avaliação da relevância clínica da magnitude dos efeitos observados; 
•	avaliações de subgrupos ou o agrupamento de dados de estudos devem ser planejados PARA ESTUDOS CONDUZIDOS PELO SOLICITANTE; 
PROPOSTA DE INCLUSÃO - II:
	QUANDO FOREM APRESENTADOS dados de eficácia clínica comparada ENTRE O MEDICAMENTO PROPOSTO E O MEDICAMENTO COMPARADOR, deve ser incluído o intervalo de confiança e a significância estatística;
PROPOSTA DE INCLUSÃO - III:
para o desenvolvimento de medicamentos oncológicos, dever ser seguidas as recomendações do Guia para desfechos de estudos clínicos de medicamentos oncológicos (Guia no 3/2015) OU DESFECHOS ACORDADOS COM AREES.
PROPOSTA DE ALTERAÇÃO - IV:
As conclusões sobre a caracterização clínica de eficácia do medicamento proposto para registro devem ser suportadas pelos dados dos estudos clínicos confirmatórios apresentados para subsidiar o registro, QUE NO CASO DE MEDICAMENTOS PELA VIA ABREVIADA PODEM SER ESTUDOS REALIZADOS PELO SOLICITANTE OU ESTUDO PUBLICADO COMO ESCLARECIDO NA SEÇÃO 4. Nos casos de solicitação de registro de medicamento destinado à prevenção ou tratamento de condição séria debilitante, demonstrada a necessidade médica não atendida, excepcionalmente, as conclusões sobre a eficácia do medicamento suportadas por dados de estudos exploratórios podem ser justificadas, desde que existam estudos clínicos confirmatórios em andamento ou a condução desses estudos não seja aplicável.</t>
  </si>
  <si>
    <t>JUSTIFICATIVA - I:
É preciso prever os casos em que o solicitante conduz o estudo e os casos em que a evidência vem de dado publicados. 
JUSTIFICATIVA - II:
Como a via abreviada sempre será comparativa nesse novo item essa solicitação ficaria aplicável apenas quando esses tipos de estudos forem apresentados e entre o medicamento proposto e o comparador. 
JUSTIFICATIVA - III:
A pesquisa clínica na área oncológica em especial avança rapidamente e é muito comum a discussão e acordos com Agências reconhecidas pela Anvisa do desenho e desfechos dos estudos clínicos. Considerando as iniciativas de reliance da agência seria importante ter a previsão de aceitabilidade ao que foi acordado com AREEs já que estas são agências reconhecidas pela Anvisa. Caso esse item não seja alterado prevemos que muitos produtos oncológicos registrados em outros países de referência não poderão ser registrados no Brasil causando imenso prejuízo aos pacientes oncológicos que precisam rapidamente de medicamentos para seus tratamentos. 
JUSTIFICATIVA - IV:
Necessário explicar que no caso da via abreviada os estudos podem ter sido realizados pelo o solicitante ou podem ser estudos publicados. 
COMENTÁRIO GERAL:
Apenas um comentário para demonstrar como é incoerente a inclusão da exigência de 10 anos para todos os incisos do Art 26, incluindo o inciso que trata exatamente de necessidade médica não atendida. Aqui é previsto o envio posteriormente de dados clínicos confirmatórios sendo que se for um medicamento novo o guia impôs a necessidade de 10 anos de mercado no exterior. 
Além de apontar a incoerência da instrução inserido na seção 4.3, gostaríamos de mencionar a importância da Anvisa permitir de forma mais ampla o uso de termo de compromisso. Essa é uma tendência mundial faz já algum tempo e nos preocupa o fato de que cada vez mais medicamentos são aprovados internacionalmente com base na apresentação de estudos após aprovação e que o Brasil não tenha tal mecanismo regulamentado o que pode impedir a chegada rápida desses medicamentos à população brasileira.</t>
  </si>
  <si>
    <t>PROPOSTA DE ALTERAÇÃO - I:
•	avaliação das reações adversas características da classe farmacológica. Devem ser descritas abordagens adotadas para monitorar eventos semelhantes 
•	A EXTENSÃO DA EXPOSIÇÃO AO MEDICAMENTO, INCLUINDO QUANDO APLICÁVEL, INFORMAÇÕES QUANTO AO USO E EXPOSIÇÃO DO IFA JÁ QUE EM MUITOS CASOS MEDICAMENTOS DESENVOLVIDOS PELA VIA ABREVIADA UTILIZAM IFAS JÁ CONHECIDOS. 
•	INFORMAÇÃO QUANTO A ALERTAS DE SEGURANÇA E DADOS DE FARMACOVIGILÂNCIA DE FONTES INTERNACIONAIS RELEVANTES, POR EXEMPLO, O PROGRAMA DA OMS PARA MONITORAMENTO INTERNACIONAL DE MEDICAMENTOS (HTTP://WWW.WHO.INT/MEDICINES/AREAS/QUALITY_SAFETY/SAFETY_EFFICACY/NATIONAL_PV_CENTRES_MAP/EN  OU WWW.VIGIACCESS.ORG) DEVEM SER AVALIADOS.
•	QUANDO DA CONDUÇÃO DE ESTUDOS CONFIRMATÓRIOS PELO SOLICITANTE, AS abordagens específicas para monitoramento de eventos adversos específicos e eventos adversos de interesse especial (por exemplo, oftalmológico, prolongamento do intervalo QT) DEVEM SER DESCRITAS; NO CASO DE ESTUDOS CONFIRMATÓRIOS PUBLICADOS O SOLICITANTE DEVE APRESENTAR DISCUSSÃO SE ESSAS INFORMAÇÕES FORAM ABORDADAS NAS PUBLICAÇÕES DO(S) ESTUDO(S) CONSIDERADOS PIVOTAIS OU INFORMAÇÕES DE OUTRAS FONTES QUE SEJAM RELEVANTES PARA O ENTENDIMENTO DE EVENTOS ADVERSOS DE INTERESSE ESPECIAL; 
•	correlações entre os achados relevantes de toxicologia não clínica, ACHADOS DE USO PÓS-APROVAÇÃO DO IFA, QUANDO DISPONÍVEL, que possam afetar a avaliação da segurança clínica; 
PROPOSTA DE ALTERAÇÃO - II:
limitações dos dados de segurança quanto às características da população de pacientes (por exemplo, relacionados aos critérios de inclusão e exclusão e dados demográficos do estudo) E DOS DADOS EXISTENTES E SUA APLICABILIDADE AO MEDICAMENTO PROPOSTO PARA REGISTRO Discutir as implicações de tais limitações com relação à previsão da segurança do medicamento para a população em geral; 
•	discussão sobre a ocorrência e avaliação da frequência de eventos adversos comuns e não graves entre o medicamento em avaliação e o controle utilizado no estudo, QUANDO APLICÁVEL; 
•	discussão sobre a ocorrência e avaliação do número absoluto e da frequência de eventos adversos graves, incluindo óbitos e outros eventos adversos significativos (por exemplo, eventos que levam à descontinuação ou modificação da dose) entre o medicamento em avaliação e o controle utilizado no estudo. A discussão deve considerar as conclusões sobre a avaliação da relação causal com o medicamento em avaliação e os resultados laboratoriais que possam sugerir a ocorrência de um evento adverso grave. Deve ser apresentada ainda narrativa individual dos casos de óbitos, outros eventos adversos graves e eventos adversos significativos considerados de interesse especial, QUANDO DA CONDUÇÃO DE ESTUDOS CONFIRMATÓRIOS PELO SOLICITANTE; 
PROPOSTA DE ALTERAÇÃO - III:
•	DISCUSSÃO das semelhanças e diferenças entre os resultados dos estudos APRESENTADOS os impactos na avaliação global da segurança clínica do medicamento; 
•	DISCUSSÃO de eventuais diferenças na ocorrência de eventos adversos em subgrupos de pacientes ou populações especiais, considerando agrupamentos, por exemplo, por peso, faixa etária, doença concomitante, terapia concomitante ou polimorfismos genéticos QUANDO DA CONDUÇÃO DE ESTUDOS CONFIRMATÓRIOS PELO SOLICITANTE OU QUANDO FOREM FEITOS ANÁLISES DE SUBGRUPO NOS ESTUDOS PUBLICADOS APRESENTADOS; 
•	DISCUSSÃO da relação entre a ocorrência dos eventos adversos e a dose, o intervalo de administração, a duração do tratamento, a interrupção e a descontinuação do tratamento; 
para medicamentos com indicação para população pediátrica, apresentar dados de segurança OU DISCUSSÃO QUANTO POSSÍVEL EXTRAPOLAÇÃO DOS DADOS PARA na faixa etária pleiteada; 
•	DISCUSSÃO da segurança em longo prazo, quando aplicável (por exemplo, no tratamento de doenças crônicas ou nos casos de uso prolongado) CONFORME GUIA ICH E1A; 
•	DISCUSSÃO das estratégias para prevenir ou minimizar os eventos adversos; 
PROPOSTA DE ALTERAÇÃO - IV:
DISCUSSÃO das medicamentosasinterações medicamentosas potenciais, do uso na gravidez e lactação, dos riscos de superdose, do potencial de abuso e dependência, dos efeitos de abstinência e rebote, dos efeitos na habilidade de dirigir ou operar máquinas ou do comprometimento da habilidade mental,•	ou a justificativa da ausência OU NÃO APLICABILIDADE DESSES DADOS. DISCUTIR O POTENCIAL DE USO OFF-LABEL, QUANDO HOUVER INDÍCIOS PARA TAL; 
.     nos casos EM QUE O MEDICAMENTO PROPOSTO JÁ ESTEJA COMERCIALIZADO internacionalmente, apresentar atualização dos dados de segurança proveniente da experiência de pós-comercialização, por exemplo, novas questões de segurança ou eventuais ações de outras autoridades reguladoras relacionadas à segurança; 
.     DISCUSSÃO sobre a aplicabilidade dos dados clínicos obtidos em estudos conduzidos em outros países à população brasileira, COM A DISCUSSÃO de potenciais influências de fatores étnicos e a eventual necessidade da realização de um estudo ponte para aproveitamento desses dados.</t>
  </si>
  <si>
    <t>JUSTIFICATIVA - I:
Um dos primeiros itens no resumo da segurança descrito no Guia 24 é a informação quanto à exposição geral à droga. O Guia 24 é específico para novas entidades moleculares, mas no caso da via abreviada é preciso solicitar essa informação tão crítica já que normalmente serão registros que utilizaram IFAs já utilizado na prática clínica
 Importante trazer essa informação que é descrita em guias específicos da Austrália e Canadá e que é especialmente válido para os registros pela via abreviada. 
1. https://www.canada.ca/en/health-canada/services/drugs-health-products/drug-products/applications-submissions/guidance-documents/drug-submissions-relying-third-party-data-literature-market-experience.html  
2. https://www.tga.gov.au/dossier-requirements-literature-based-submissions 
JUSTIFICATIVA - II:
A extensão de exposição foi transferida para a parte inicial e aqui foi inserido a necessidade avaliar as limitações quanto à aplicabilidade dos dados ao medicamento proposto.
 Necessário incluir quando aplicável pois nem sempre haverá um controle no estudo e para dados publicados essas informações podem não estar descritas. 
JUSTIFICATIVA - III:
Prever a possibilidade de extrapolação por modelagem ou por entendimento de farmacologia equivalente entre diferentes faixas etárias. 
É importante dar clareza ao que se entende como segurança de longo prazo e o que seria aceitável até pelo impacto financeiro que diferentes entendimentos podem trazer à um projeto. Dessa forma achamos imprescindível incluir a referência do ICH que é tratado no E1, o primeiro guia de eficácia do ICH tamanha a criticidade de harmonização do tema pelo seu impacto.
JUSTIFICATIVA - IV:
Sugerimos deixar claro que a discussão quanto ao potencial de uso off-label deve ser feita apenas quando houver algum indício potencial desse uso.  Esse ponto está fora do controle das empresas e não é o foco dos estudos sendo que a empresa não poderá prever e discutir tecnicamente esse potencial muitas vezes desconhecido no momento do registro.
 o texto deve ficar específico para o medicamento objeto do pleito de registro.</t>
  </si>
  <si>
    <t>PROPOSTA DE ALTERAÇÃO - I:
Na documentação apresentada submetida para subsidiar o registro, deve ser apresentado o embasamento científico que apoia a investigação do medicamento para as indicações que estão sendo pleiteadas, com uma breve descrição do programa de desenvolvimento clínico do medicamento e com a justificativa para a escolha da via de desenvolvimento abreviado, contendo:  
os estudos APRESENTADOS, INCLUINDO OS CONDUZIDOS PELO O SOLICITANTE •	os que ainda estejam em andamento, os planejados ou os que tenham sido interrompidos;  
EMBASAMENTO CIENTIFICO DO PROGRAMA DE DESENVOLVIMENTO ADOTADO INCLUINDO DISCUSSÃO QUANTO A UTILIZAÇÃO DE DADOS PROVENIENTES DE OUTRAS FONTES ACEITÁVEIS, DESCRITAS NA SEÇÃO 4 DESTE GUIA, SUA APLICABILIDADE AO MEDICAMENTO PROPOSTO E A NECESSIDADE OU NÃO DE CONDUÇÃO DE NOVOS ESTUDOS PARA COMPROVAÇÃO DA SEGURANÇA E EFICÁCIA UTILIZANDO COMO BASE AS INFORMAÇÕES DESCRITAS nas seções 5 e 6;
EXCLUSÃO do parágrafo "•	a descrição da fonte utilizada para obtenção das informações de cada um dos itens descritos nas seções 5 e 6, considerando as fontes aceitáveis descritas na seção 4 deste guia.".
PROPOSTA DE ALTERAÇÃO - II:
Espera-se que sejam discutidas AS INOVAÇÕES do medicamento que está sendo proposto para registro frente às opções terapêuticas disponíveis.</t>
  </si>
  <si>
    <t>JUSTIFICATIVA - I:
achamos importante alterar o termo “conduzidos” por “apresentados” prevendo os estudos conduzidos pelo solicitante. A forma como está estava escrito contemplava muito mais os desenvolvimentos completos e por isso a necessidade de adaptação para o guia da via abreviada. 
Entendemos que a estrutura que a estrutura do guia segue o previsto no guia M4E do ICH (e Guia 24 Anexo IV) para a apresentação da caracterização não clínica e clínica, assim como a apresentação do racional clínico de desenvolvimento, contextualização clínica e avaliação do benefício-risco. O racional clínico é a primeira seção da visão geral clínica (módulo 2.5) e dessa forma, é importante buscar alinhamento com o que se é exigido no guia M4E e trazer o que seria esperado no caso da via abreviada. O racional de desenvolvimento clínico, como o nome diz, e como previsto no guia ICH M4E, deve apresentar o embasamento científico usado para o delineamento das pesquisas clínicas realizadas e apresentar de forma geral o plano de desenvolvimento adotado e apresentado na petição de registro. As outras terapias devem apenas ser brevemente mencionadas nessa seção e serão mais detalhadas na avaliação de benefício-risco conforme o Guia ICH M4E. Como colocado em comentários anteriores também deve ficar claro que os estudos nos itens 5 e 6 não devem ser usados como checklist, já que é muito comum que nem todos os tipos de estudo, em especial os não clínicos sejam realizados para todos os tipos de produto. Podemos demonstrar isso caso precisem de casos reais além dos exemplos que já enviamos em comentário à seção 5. Isso é de extrema importância, já que se os itens 5 e 6 forem considerados REQUISITOS OBRIGATÓRIOS isso inviabilizará muitos registros e desalinhamento internacional. 
Nesse item estamos tratando do racional de desenvolvimento clínico e as informações sobre outras terapias quando incluída é muito superficial, como preconiza o própria ICH – ver . https://database.ich.org/sites/default/files/M4E_R2_Step4_Presentation.pdf.
A avaliação dos benefícios e riscos do produto devem ser abordados na seção específica (seção 9 desse guia)
JUSTIFICATIVA - II:
Alteração do parágrafo considerando o Art 20 inciso II da RDC 753/2022, já que o texto anterior trazia pontos da CP 932/2021 que foram retirados na publicação da RDC.</t>
  </si>
  <si>
    <t>PROPOSTA DE ALTERAÇÃO - I:
•	implicações sociais e de saúde pública da doença (por exemplo, impacto do controle e prevenção inadequados de uma doença infecciosa), quando APLICÁVEL A DEPENDER DA INDICAÇÃO DO MEDICAMENTO PROPOSTO;
•	informações sobre a prática clínica para tratamento da doença ou condição clínica;  
•	informações sobre terapias atuais para a população alvo, isto é, aquelas terapias usadas mais frequentemente ou recomendadas em guias reconhecidos de tratamento clínico ou pelos protocolos clínicos e diretrizes terapêuticas, incluindo suas vantagens e desvantagens. Discutir diferenças importantes existentes nas terapias atuais disponíveis entre regiões (por exemplo, Brasil, Estados Unidos e Europa), PODENDO ESSA INFORMAÇÃO SER ENVIADA SOMENTE NA PARTE DE INFORMAÇÕES ADMINISTRATIVAS DO DOSSIÊ.. Caso não exista nenhuma terapia disponível atualmente para a indicação terapêutica pleiteada, esse fato deve ser explicitamente mencionado; 
PROPOSTA DE ALTERAÇÃO - II:
Os dados epidemiológicos devem ser considerados com base em dados oficiais nacionais quando existentes E ATUALIZADOS, OU em dados publicados em documentação técnico-científica. Limitações de informações sobre aspectos epidemiológicos da doença no Brasil devem ser discutidas. ESSA AVALIAÇÃO CONSIDERANDO A CONTEXTUALIZAÇÃO CLÍNICA NO BRASIL PODE OPCIONALMENTE SER ENVIADA NA PARTE DE INFORMAÇÕES ADMINISTRATIVAS DO DOSSIÊ.</t>
  </si>
  <si>
    <t>JUSTIFICATIVA - I:
O termo relevante é muito subjetivo, dessa forma sugerimos a sua substituição por “aplicável a depender da indicação do medicamento proposto”, já que a indicação é que determinará potenciais impactos sociais e de saúde pública. 
como já exposto em comentários acima, solicitamos que toda a informação que venha a requerer uma atualização de dossiês internacionais possa ser enviada na parte administrativa do dossiê. Como essa avaliação inclui a necessidade de envio da informação específica do Brasil, que normalmente não constará de dossiês encaminhados à outras agências. Olhando o Guia 24, um possível local para inclusão seria no módulo 1, seção 1.2.2 que já prevê o envio de justificativas ou dados que são solicitados nas legislações vigentes. 
JUSTIFICATIVA - II:
Ver comentário acima sobre a customização e inclusão do texto.
Além disso sugerimos alteração pontual no texto, para prever o uso de dados nacionais quando existentes e atualizados.</t>
  </si>
  <si>
    <t>O CONHECIMENTO não apenas da farmacocinética, mas também da farmacodinâmica e da relação dose-resposta  pode facilitar a determinação da NECESSIDADE OU NÃO DE ESTUDOS PONTE PARA EXTRAPOLAÇÃO DE DADOS DE ESTUDOS INTERNACIONAIS e da natureza dos estudos ponte quando necessários.</t>
  </si>
  <si>
    <t>JUSTIFICATIVA - I:
acreditamos que o termo conhecimento é melhor que definição. A remoção de durante o programa de desenvolvimento foi retirado pois não será aplicável a todos os programas já que na via abreviada a tendência é que muitas dessas informações quanto ao perfil farmacocinéticos e dinâmico do IFA já esteja disponível. 
deixar mais claro que o conhecimento de PK/DP e dose-response é importante 
1-para determinar a necessidade ou não e
 2-para auxiliar a definir que tipo de estudo deve ser conduzido, quando necessário. 
A alteração tem a intenção de deixar claro que esses estudos podem ou não ser necessário e isso deve se basear em uma análise do conhecimento do PK/DP e dose-response molécula.</t>
  </si>
  <si>
    <t>PROPOSTA DE ALTERAÇÃO - I:
Estudos clínicos relatados na literatura científica ou dados técnicos isoladamente não são considerados suficientes para estabelecer a segurança e a eficácia para o registro de um medicamento novo ou inovador, . DEVE-SE AVALIAR AS DIFERENÇAS E SEMELHANÇAS ENTRE o medicamento utilizado nos estudos da literatura que geraram as evidências de segurança e eficácia, referido como medicamento gerador das evidências, OU AS EVIDÊNCIAS E DADOS TÉCNICOS DISPONÍVEIS PARA O IFA OU MEDICAMENTO COMPARADOR, E DEMONSTRAR QUAIS DADOS JÁ EXISTENTES SE APLICAM AO MEDICAMENTO PROPOSTO ATRAVÉS DE ESTUDOS PONTE.  
PROPOSTA DE ALTERAÇÃO - II:
Para APRESENTAÇÃO DA ADEQUADA CARACTERIZAÇÃO NÃO CLÍNICA E CLÍNICA DO MEDICAMENTO PROPOSTO, espera-se que o solicitante apresente evidências que demonstrem (de maneira coerente e consistente) o perfil comparativo de segurança e eficácia do medicamento que está sendo proposto para registro com o medicamento gerador das evidências OU NA AUSÊNCIA DO MEDICAMENTO GERADOR DAS EVIDÊNCIAS O MEDICAMENTO COMPARADOR SELECIONADO SEGUINDO AS PREMISSAS ESTABELECIDAS NA SEÇÃO 10.4. Assim, nos casos em que os dados de segurança e eficácia que subsidiem a solicitação de registro de um medicamento novo ou inovador sejam baseados em literatura científica ou em dados técnicos, o solicitante deve fornecer evidências que demonstrem quais dados podem ser extrapolados para o medicamento que está sendo proposto para registro.  
Quando as provas principais de segurança e eficácia forem provenientes da literatura científica ou de dados técnicos, deve ser apresentado um estudo ponte que permita extrapolar as evidências de segurança e eficácia provenientes da literatura científica ou de dados técnicos para o medicamento que está sendo proposto para registro. Para tal, QUANDO FOR POSSÍVEL E RELEVANTE PARA O PRODUTO DEVE-SE BUSCAR identificar a partir da publicação apresentada o medicamento avaliado nos estudos descritos nos dados apresentados.
PROPOSTA DE ALTERAÇÃO - III:
Em casos específicos, dados físico-químicos comparativos entre o medicamento gerador das EVIDÊNCIAS OU, QUANDO APLICÁVEL, O MEDICAMENTO COMPARADOR e o medicamento proposto podem ser considerados suficientes para a extrapolação dos dados, enquanto para outros medicamentos, é necessária a demonstração de biodisponibilidade comparativa entre o medicamento gerador da evidência OU, QUANDO APLICÁVEL, O MEDICAMENTO COMPARADOR e o medicamento que está sendo proposto para registro. A avaliação de quais estudos serão necessários deve ser feita caso a caso, considerando as características do medicamento que está sendo proposto para registro e as diferenças entre o medicamento proposto e o medicamento gerador das evidências OU, QUANDO APLICÁVEL, O MEDICAMENTO COMPARADOR (ver seção 4.2).  
PROPOSTA DE ALTERAÇÃO - IV:
Para submissões de registro EM QUE AS EVIDÊNCIAS PRINCIPAIS DE SEGURANÇA E EFICÁCIA SEJAM baseadas em dados PROVENIENTES de literatura científica OU dados técnicos COM O USO DE UM MEDICAMENTO COMPARADOR QUE NÃO FOR DE CONHECIMENTO PRÉVIO DA ANVISA, OU SEJA NÃO FOR IGUAL À MEDICAMENTO PREVIAMENTE REGISTRADO NO BRASIL, devem ser seguidas as orientações do Guia de submissões de registro de medicamento sintético, semissintético e radiofámaco baseado em dados de literatura científica (Guia nº 61/2023).</t>
  </si>
  <si>
    <t>JUSTIFICATIVA - I:
O primeiro ponto é sobre a simples inclusão de dados técnicos na seção de extrapolação da literatura. Pela definição de dados técnicos seria possível por exemplo o uso de protocolos de tratamento ou monografias que não são relacionadas à um medicamento comparador específico. Dessa forma, não é aplicável para dados técnicos a identificação do produto gerador das evidências exceto nos casos de parecer de aprovação. É preciso explicar separadamente como se pode utilizar os dados técnicos sem combiná-lo com a literatura como proposto pois se trata de duas fontes de evidências distintas. Esse comentário complementa comentário anterior para a inserção de uma seção especifica para explicar o uso dos dados técnicos inserida na seção 4.
O segundo ponto é a frase “demonstrado que o medicamento proposto terá o mesmo desempenho in vivo que o medicamento utilizado nos estudos de literatura”. Esta será aplicável apenas nos casos que toda a evidência venha da literatura e o medicamento seja igual ao medicamento comparador e não serão aplicáveis a inovadores com alterações onde apenas parte das evidências do medicamento comparador podem ser referenciadas. A maior parte dos produtos a serem desenvolvidos pela via abreviada serão diferentes do medicamento comparador não sendo correto a manutenção dessa frase já que essa pode inviabilizar o registro dos medicamentos inovadores. Por exemplo um medicamento administrado de forma tópica nunca terá a mesma performance in vivo que um medicamento oral, e essa pode ser uma das inovações a serem desenvolvidas com o desenvolvimento de um produto tópico com um IFA já conhecido.
JUSTIFICATIVA - II:
Como descrito nas seções 5 e 6, é muito preocupante que a Agência considere todos os estudos listados nas seções 5 e 6 como requerimentos. Como mencionando em comentários anteriores é comum que o desenvolvimento em especial o não clínico não inclua todos os estudos listados na seção 5 e também o fato que para registros de inovações frente a medicamentos já amplamente utilizados as potenciais lacunas não clínicas devem ser avaliadas frente aos dados existente do uso e segurança do medicamento/IFA em humanos. 
Assim como mencionado acima, é de extrema importância incluir previsão de utilização de dados no IFA ou no medicamento comparador selecionado quando o medicamento gerador das evidências não estiver disponível. Incluímos um link para a seção 10.4 onde esse ponto é explicado. 
O texto como escrito originalmente poderia limitar em especial a utilização de dados da literatura para registro de medicamento/IFAs antigos. Concordamos ser importante trazer essa diretriz para que se busque identificar o produto utilizado no estudo publicado, mas teremos casos, em especial para IFAs antigos, onde essa identificação talvez não seja possível. Dessa forma a proposta de revisão do texto busca deixar uma previsão de que existirão casos onde essa identificação não será possível. 
Essa identificação também pode não ser relevante a depender das características do fármaco e forma farmacêutica. Podemos ainda que os dados do estudo ponte pode mitigar potenciais impactos nas diferenças de formulação nesses casos em que as evidências principais para a comprovação de segurança e eficácia serão provenientes de estudos publicados.
JUSTIFICATIVA - III:
Solicitamos a inclusão de previsão para uso do medicamento comparador quando isso for aplicável conforme previsto na seção 10.4. Assim como colocado nos comentários acima nessa subseção esse é um ponto crítico e nossas sugestões é para que fique totalmente clara essa possibilidade quando o medicamento gerador de evidência não estiver disponível para ser usado como medicamento comparador. 
JUSTIFICATIVA - IV:
Desde a etapa de consulta pública o Grupo FarmaBrasil levanta a necessidade de melhor definir a separação da via abreviada e dos registros baseados em literatura. Conforme explicado em comentários há um desalinhado com as práticas internacionais que foram a base para a revisão da RDC 200/2017 e criação das vias de registro. 
Esse parágrafo novo traz a necessidade de fazer uma revisão bibliográfica como descrita no Guia 61/2023 para todos os inovadores que se basearem apenas em um estudo ponte, tais como novas formas farmacêuticas. Essa solicitação está em desacordo com o que é solicitado internacionalmente trazendo desalinhamento e demandando muito mais esforço das empresas e da Agência na revisão de inovação de menor impacto. Em resumo os registros de inovações nesses outros países quando baseado apenas em BDR não exigem a construção do Módulo 2 completo muito menos uma revisão bibliográfica como a exigida no Guia 61/2023, já que se baseia no conhecimento prévio da Agência do medicamento comparador. Dessa forma é essencial que se remova a necessidade de um registro baseado em literatura para medicamentos inovadores baseados em BDR que foi o requerimento imposto por esse novo parágrafo.</t>
  </si>
  <si>
    <t>PROPOSTA DE ALTERAÇÃO - I:
Caso na lista de medicamento de referência não conste um medicamento adequado para ser utilizado no estudo ponte, a empresa deve avaliar se existe algum medicamento que atenda às necessidades do estudo disponível no mercado nacional.  
ser aceita a utilização de medicamento comparador internacional, devendo ser avaliado caso a caso. Para a escolha do comparador internacional devem ser considerados os seguintes critérios: 
PROPOSTA DE ALTERAÇÃO - II:
II - o registro do medicamento comparador estiver vigente na autoridade reguladora e o medicamento estiver sendo comercializado.</t>
  </si>
  <si>
    <t>JUSTIFICATIVA - I:
Acreditamos ser equivocada e incoerente, com as seções anteriores e o último parágrafo dessa seção que fala do medicamento gerador de evidências, que se permita a utilização de comparador internacional apenas em casos excepcionais. Considerando o cuidado com que foi trazida a necessidade de comparação com o medicamento gerador da evidência, pode ser frequente a ocorrência que o medicamento referência no Brasil não seja o mesmo produto descrito na literatura e gerador das evidências. Dessa forma, solicitamos a exclusão dessa parte da frase. Porém de maneira geral acreditamos ser importante trazer essa perspectiva de que o medicamento comparador deve ser preferencialmente o medicamento gerador da evidência independente se este se encontra no Brasil ou não, afinal o objetivo é ter o máximo de segurança para a extrapolação dos dados gerados com um produto específico. Colocamos com exemplo as novas formas farmacêuticas, novas concentrações, novas indicações e até mesmo ADFs. Podemos pegar o caso do AEMCOLO, mencionado na contribuição à CP 932, nesse caso se o tivéssemos no país a rifamicina tópica, não faria sentido utilizar esse produto como referência para os estudos ponte caso o solicitante queria registrar um produto semelhante ao AEMCOLO (uso oral com liberação apenas no intestino). 
COMENTÁRIO - I:
Sobre a lista de AREEs aceitáveis, devemos utilizar a lista da RDC 750/2022? 
Por ser a RDC 750 uma norma temporária, sugerimos a criação de uma IN para listar as AREEs aceitáveis para o registro de medicamentos. Inclusive essa possível IN poderia trazer todas as AREEs aceitas para os diversos tipos de processos na Anvisa, já que haverá diferenças entre AREEs aceitas para registro, para BPF e outras atividades que podem utilizar de revisão otimizada baseada na avaliação prévia por AREEs. 
JUSTIFICATIVA - II:
a limitação de tempo como comentário na seção 12 abaixo se aplica em outros países apenas aos casos de registros baseados somente na literatura e serve para identificar os produtos que tem uso estabelecidos. Essa seção trata da escolha do comparador para qualquer medicamento independente se está baseado somente na literatura e nesse caso não se aplica essa exigência. Até porque um produto totalmente diferente do já aprovado pode estar sendo desenvolvido (nova indicação, ff, via de uso etc.) para o qual esses 10 anos de uso pouco representará, que é uma situação totalmente diferente de quando se faz um registro baseado somente na literatura. Como mencionado é crítico que fique bem clara essa divisão entre medicamentos inovadores (redesenvolvimento de IFAs já conhecidos) e de registros baseados na literatura. Por serem bem diferentes a maior parte das autoridades separa esses registros como uma via específica que tem regras específicas. 
COMENTÁRIO - II:
Ao contrário de outras inserções feitas a esse guia e relacionadas a aplicação do Guia 61, esse parágrafo faz a diferenciação aplicada por outras agências de que o Guia 61 deve ser seguido APENAS para os casos onde a Anvisa não tenha conhecimento prévio do medicamento comparador. Dessa forma, medicamentos inovadores baseados em estudo ponte comparado a medicamento previamente registrado na Anvisa não devem seguir o Guia 61 para revisão bibliográfica e como proposto podem apresentar apenas parte das seções do Módulo 2 como observado em outros países e detalhado em comentários inseridos no início desse guia. 
Ver comentários anteriores sobre novos textos que foram inseridos à essa versão do Guia 60 e que em nossa leitura trazem a necessidade de uso do Guia 61 para medicamentos inovadores baseados em BDR independentemente do conhecimento prévio da Anvisa. Esse ponto é muito crítico considerando o desalinhamento internacional e deve ficar bem claro e alinhado para não ser um entrave no registro de medicamento invoadores (ou seja que o IFA já esteja registrado no Brasil)</t>
  </si>
  <si>
    <t>COMENTÁRIO - I:
Conforme comentários anteriores é preciso explicar separadamente como se pode utilizar os dados técnicos sem combiná-lo com a literatura como previsto na RDC 753/2022, pois se trata de duas fontes de evidências distintas. Esse comentário complementa comentário anterior para a inserção de uma seção especifica para explicar o uso dos dados técnicos inserida na seção 4.</t>
  </si>
  <si>
    <t>PROPOSTA DE LATERAÇÃO - I:
A solicitação da comprovação de experiência de comercialização tem por objetivo demonstrar que, após o amplo uso do medicamento nas condições que se pretende registrar, não foram identificadas questões relevantes de segurança que comprometam o registro do medicamento. Caso exista algum alerta de segurança, é preciso avaliar o impacto do risco que foi identificado na avaliação de benefício-risco do medicamento que está sendo proposto para registro, quais as medidas devem ser adotadas para mitigar esse risco, e se esses alertas podem inclusive GERAR a necessidade da condução de novos estudos para avaliar especificamente o risco identificado.  
Podem ser apresentados como comprovação de experiência de comercialização dados ou informações pós-comercialização sobre o medicamento proposto ou fármaco em relação ao seu uso e efeitos terapêuticos. Espera-se que sejam apresentadas, entre outras: 
•	evidência da extensão da exposição da população; 
•	informações sobre o perfil de segurança; 
•	alertas ou avaliações de segurança de autoridades reguladoras; 
•	discussão sobre eventuais diferenças da população exposta frente à população brasileira.  
COMO EVIDÊNCIA DE USO SEGURO DO MEDICAMENTO SERÃO ACEITOS POR EXEMPLO:
–	CÓPIAS DE BANCOS DE DADOS DE OUTRAS AGÊNCIAS COM A DATA INICIAL DE REGISTRO DO PRODUTO
–	LITERATURA BIBLIOGRÁFICA COM REFERÊNCIA AO TEMPO DE USO DO PRODUTO
ESTES SÃO APENAS ALGUNS EXEMPLOS, OUTROS DOCUMENTOS SERÃO ACEITOS DESDE QUE DE FONTES CONFIÁVEIS.
As informações de pós-comercialização podem ser provenientes de relatórios de farmacovigilância, relatórios periódicos de atualização de segurança (PSUR) e relatórios periódicos de avaliação benefício-risco (PBRER).</t>
  </si>
  <si>
    <t>JUSTIFICATIVA - I:
O que determinará a via a ser selecionada é como explicado no caput dos Art. 30 e 31 que definem duas vias e a diferenciação está na referencia de dados ou detenção de todos os dados brutos. Sendo assim, caso existam alertas o solicitante poderá ter que estudar e trazer evidências que tratem do aspecto de segurança apontado no(s) alerta(s) porém isso não significa que ele terá que reconduzir um desenvolvimento completo para o medicamento e sim que talvez tenha que conduzi estudos adicionais para demonstrar um balanço positivo de benefício-risco. O solicitante continuaria fazendo referencia a dados já existentes mesmo tendo que fazer outros estudos por isso não é coerente com a definição das vias o texto aqui presente. 
Não nos fica claro onde essa informação, que tipo de informação é esperada nesses item e sua interligação com a seção de segurança clínica descrita na seção 6 desse guia. Acreditamos que é preciso uma diretriz mais específica sobre o que se espera, se é diferente do descrito na seção 6 (o que não acreditamos ser o caso) e onde deve-se enviar, como documento separado ou como parte da análise de segurança. 
Sugerimos trazer exemplo de onde essas informações poderia ser retirada e que seria aceita pela agência, para tanto sugerimos o seguinte texto baseado no guia do Health Canada de Submissions Relying on Third Party Data.</t>
  </si>
  <si>
    <t>PROPOSTA DE ALTERAÇÃO - I:
Dados brutos são considerados conjuntos de valores ou ocorrências em seu estado original, sem qualquer alteração ou interpretação. 
Para as submissões de registro pela via de desenvolvimento abreviado, o solicitante do registro deve ter acesso aos dados brutos de todos os estudos que tenham sido conduzidos por ele ou a seu pedido para embasar o desenvolvimento do medicamento.  
Para as informações provenientes de outras fontes, não é exigido que o solicitante tenha acesso aos dados brutos dos estudos que geraram a informação. A QUALIDADE DESSAS EVIDÊNCIAS SERÁ AVALIADA E DEVEM CONTER DADOS NECESSÁRIOS PARA AVALIAÇÃO DO OBJETO DO ESTUDO.</t>
  </si>
  <si>
    <t>JUSTIFICATIVA - I:
Solicitamos a revisão do texto, em especial a parte que fala de adequabilidade e suficiência que nos parece muito subjetivo. Dessa forma colocamos que a adequabilidade da literatura será avaliada, e que deve ter todos os ados necessário para avaliação do objetivo do estudo. 
Solicitamos que a Agência disponibilize para revisão do setor o guia que está em elaboração e tratará especificamente de casos de registros baseados na literatura. Com a disponibilização desse outro guia teremos mais propriedade e detalhes sobre como a Anvisa irá avaliar a literatura para avaliarmos esse texto.</t>
  </si>
  <si>
    <t>PROPOSTA DE ALTERAÇÃO - I:
PARA SUBMISSÕES DE REGISTRO EM QUE AS EVIDÊNCIAS PRINCIPAIS DE SEGURANÇA E EFICÁCIA SEJAM BASEADAS EM DADOS PROVENIENTES de literatura científica  OU dados técnicos COM O USO DE UM MEDICAMENTO COMPARADOR QUE NÃO FOR DE CONHECIMENTO PRÉVIO DA ANVISA, OU SEJA NÃO FOR IGUAL À MEDICAMENTO JÁ REGISTRADO NO BRASIL, devem ser seguidas as orientações do Guia de submissões de registro de medicamento sintético, semissintético e radiofámaco baseado em dados de literatura científica (Guia nº 61/2023).</t>
  </si>
  <si>
    <t>JUSTIFICATIVA - I:
Como comentado anteriormente, desde a etapa de consulta pública o Grupo FarmaBrasil levanta a necessidade de melhor definir a separação da via abreviada e dos registros baseados em literatura porque internacionalmente eles são distintos. A frase acima estabelece que caso seja apresentado literatura ou dados técnicos para a elaboração do dossiê que o Guia 61 deve ser seguido. Nesse caso TODOS os registros pela via abreviada, já que esses registros partem da premissa que pelo menos algum dado será referenciado. 
De todas as agências utilizadas no Benchmark apenas a FDA não traz uma via de registro específica para a literatura, porém também não tem um guia ou exigência específica para registros baseados apenas em literatura. Conforme explicado em comentário anterior (ver 1º comentário na 2. Introdução), na Europa, Canada e Austrália o registro baseado na literatura é separado da via de registro abreviada. Esse parágrafo novo traz a necessidade de fazer uma revisão bibliográfica como descrita no Guia 61/2023 para todos os inovadores que se basearem apenas em um estudo ponte, tais como novas formas farmacêuticas. Essa solicitação está em desacordo com o que é solicitado internacionalmente trazendo desalinhamento e demandando muito mais esforço das empresas e da Agência na revisão de inovação de menor impacto. Em resumo os registros de inovações nesses outros países quando baseado apenas em BDR não exigem a construção do Módulo 2 completo muito menos uma revisão bibliográfica como a exigida no Guia 61/2023, já que se baseia no conhecimento prévio da Agência do medicamento comparador. Dessa forma é essencial que se remova a necessidade de um registro baseado em literatura para medicamentos inovadores baseados em BDR que foi o requerimento imposto por esse novo parágrafo.</t>
  </si>
  <si>
    <t>Relevante</t>
  </si>
  <si>
    <t>De forma geral, o Guia traz grandes benefícios à Agência e ao setor regulado, contudo, é necessária a realização das alterações propostas para que a RDC nº 753/22 possa ser implementada da melhor forma possível.</t>
  </si>
  <si>
    <t>Impacto positivo alto</t>
  </si>
  <si>
    <t>[{ "title":"Guia n\u00ba 60 - via abreviada - Contribui\u00e7\u00f5es GFB_VF","comment":"Documento contendo o controle de propostas GFB de forma detalhada","size":"1540.89453125","name":"Guia%20n%C2%BA%2060%20-%20via%20abreviada%20-%20Contribui%C3%A7%C3%B5es%20GFB_VF.pdf","filename":"fu_4afqbrmpfpsg3w3","ext":"pdf"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</si>
</sst>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24"/>
      <color theme="0"/>
      <name val="Tw Cen MT Condensed Extra Bold"/>
      <family val="4"/>
      <scheme val="major"/>
    </font>
    <font>
      <sz val="8"/>
      <name val="Corbel"/>
      <family val="2"/>
    </font>
    <font>
      <b/>
      <sz val="14"/>
      <color theme="0" tint="-4.9989318521683403E-2"/>
      <name val="Tw Cen MT Condensed"/>
      <family val="2"/>
    </font>
    <font>
      <sz val="9"/>
      <name val="Century Gothic"/>
      <family val="2"/>
    </font>
    <font>
      <sz val="10"/>
      <color theme="4" tint="-0.24994659260841701"/>
      <name val="Corbel"/>
      <family val="2"/>
    </font>
    <font>
      <sz val="11"/>
      <color theme="4" tint="-0.24994659260841701"/>
      <name val="Calibri"/>
      <family val="2"/>
    </font>
    <font>
      <b/>
      <sz val="11"/>
      <color theme="0"/>
      <name val="Calibri"/>
      <family val="2"/>
    </font>
  </fonts>
  <fills count="4">
    <fill>
      <patternFill patternType="none"/>
    </fill>
    <fill>
      <patternFill patternType="gray125"/>
    </fill>
    <fill>
      <patternFill patternType="solid">
        <fgColor theme="4"/>
        <bgColor indexed="64"/>
      </patternFill>
    </fill>
    <fill>
      <patternFill patternType="solid">
        <fgColor theme="9"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3" fillId="2" borderId="0" applyNumberFormat="0" applyAlignment="0" applyProtection="0"/>
    <xf numFmtId="0" fontId="2" fillId="0" borderId="0"/>
    <xf numFmtId="0" fontId="1" fillId="0" borderId="0"/>
    <xf numFmtId="9" fontId="1" fillId="0" borderId="0" applyFont="0" applyFill="0" applyBorder="0" applyAlignment="0" applyProtection="0"/>
    <xf numFmtId="9" fontId="7" fillId="0" borderId="0" applyFont="0" applyFill="0" applyBorder="0" applyAlignment="0" applyProtection="0"/>
  </cellStyleXfs>
  <cellXfs count="12">
    <xf numFmtId="0" fontId="0" fillId="0" borderId="0" xfId="0"/>
    <xf numFmtId="0" fontId="0" fillId="0" borderId="0" xfId="0" applyAlignment="1">
      <alignment wrapText="1"/>
    </xf>
    <xf numFmtId="0" fontId="8" fillId="0" borderId="0" xfId="0" applyFont="1"/>
    <xf numFmtId="9" fontId="8" fillId="0" borderId="0" xfId="5" applyFont="1"/>
    <xf numFmtId="0" fontId="8" fillId="0" borderId="0" xfId="0" applyFont="1" applyAlignment="1">
      <alignment horizontal="center"/>
    </xf>
    <xf numFmtId="22"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9" fillId="2" borderId="0" xfId="0" applyFont="1" applyFill="1" applyAlignment="1">
      <alignment horizontal="center"/>
    </xf>
  </cellXfs>
  <cellStyles count="6">
    <cellStyle name="Normal" xfId="0" builtinId="0" customBuiltin="1"/>
    <cellStyle name="Normal 2" xfId="2" xr:uid="{74CD281A-D495-4F03-BF1D-ADBFE0400D9C}"/>
    <cellStyle name="Normal 3" xfId="3" xr:uid="{1AC118CE-C78E-4CC9-A7EE-6CBD45A86C4E}"/>
    <cellStyle name="Porcentagem" xfId="5" builtinId="5"/>
    <cellStyle name="Porcentagem 2" xfId="4" xr:uid="{3987A9F5-EE0A-4930-A607-4C3D82938FA3}"/>
    <cellStyle name="Título 1" xfId="1" builtinId="16" customBuiltin="1"/>
  </cellStyles>
  <dxfs count="102">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101"/>
    </tableStyle>
    <tableStyle name="Estilo de Segmentação de Dados 2" pivot="0" table="0" count="2" xr9:uid="{4896DF03-0083-46A6-B0BD-63D7052CD9F8}">
      <tableStyleElement type="headerRow" dxfId="100"/>
    </tableStyle>
    <tableStyle name="Estilo de Segmentação de Dados 3" pivot="0" table="0" count="1" xr9:uid="{B3AE0F46-5B7D-4CCB-A96D-02E2DC8CA511}">
      <tableStyleElement type="wholeTable" dxfId="99"/>
    </tableStyle>
    <tableStyle name="Estilo de tabela 1" pivot="0" count="3" xr9:uid="{7D817CB0-A0FA-4EC3-AEB2-551FB549FE10}">
      <tableStyleElement type="wholeTable" dxfId="98"/>
      <tableStyleElement type="headerRow" dxfId="97"/>
      <tableStyleElement type="firstRowStripe" dxfId="96"/>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95"/>
      <tableStyleElement type="headerRow" dxfId="94"/>
    </tableStyle>
    <tableStyle name="Nova Proposta" pivot="0" count="2" xr9:uid="{DC1F5E58-DC39-441C-9564-301FEFB3A275}">
      <tableStyleElement type="firstRowStripe" dxfId="93"/>
      <tableStyleElement type="secondRowStripe" dxfId="92"/>
    </tableStyle>
    <tableStyle name="Tabela de lista de itens de férias" pivot="0" count="3" xr9:uid="{00000000-0011-0000-FFFF-FFFF01000000}">
      <tableStyleElement type="wholeTable" dxfId="91"/>
      <tableStyleElement type="headerRow" dxfId="90"/>
      <tableStyleElement type="firstRowStripe" dxfId="89"/>
    </tableStyle>
  </tableStyles>
  <colors>
    <mruColors>
      <color rgb="FF813365"/>
      <color rgb="FF9E0000"/>
      <color rgb="FFAE4488"/>
      <color rgb="FFC365A1"/>
      <color rgb="FFDAD19A"/>
      <color rgb="FFC7B965"/>
      <color rgb="FF6D6329"/>
      <color rgb="FF8C7F34"/>
      <color rgb="FFBDAD4B"/>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1196340</xdr:colOff>
      <xdr:row>0</xdr:row>
      <xdr:rowOff>93132</xdr:rowOff>
    </xdr:from>
    <xdr:to>
      <xdr:col>9</xdr:col>
      <xdr:colOff>814917</xdr:colOff>
      <xdr:row>0</xdr:row>
      <xdr:rowOff>1346200</xdr:rowOff>
    </xdr:to>
    <xdr:sp macro="" textlink="">
      <xdr:nvSpPr>
        <xdr:cNvPr id="2" name="CaixaDeTexto 1">
          <a:extLst>
            <a:ext uri="{FF2B5EF4-FFF2-40B4-BE49-F238E27FC236}">
              <a16:creationId xmlns:a16="http://schemas.microsoft.com/office/drawing/2014/main" id="{B9C97D63-DDBF-4BB0-B746-8B396490AF74}"/>
            </a:ext>
          </a:extLst>
        </xdr:cNvPr>
        <xdr:cNvSpPr txBox="1"/>
      </xdr:nvSpPr>
      <xdr:spPr>
        <a:xfrm>
          <a:off x="3799840" y="93132"/>
          <a:ext cx="9852660"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Guia nº 60 versão: 1 de 20/03/2023</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400" b="0">
              <a:solidFill>
                <a:schemeClr val="dk1"/>
              </a:solidFill>
              <a:effectLst/>
              <a:latin typeface="Tw Cen MT" panose="020B0602020104020603" pitchFamily="34" charset="0"/>
              <a:ea typeface="+mn-ea"/>
              <a:cs typeface="+mn-cs"/>
            </a:rPr>
            <a:t>Guia para submissão de registro de medicamento sintético e semissintético novo ou inovador pela via de desenvolvimento abreviado</a:t>
          </a:r>
          <a:endParaRPr lang="pt-BR" sz="1400" b="0">
            <a:latin typeface="Tw Cen MT" panose="020B0602020104020603" pitchFamily="34" charset="0"/>
          </a:endParaRPr>
        </a:p>
      </xdr:txBody>
    </xdr:sp>
    <xdr:clientData/>
  </xdr:twoCellAnchor>
  <xdr:twoCellAnchor editAs="oneCell">
    <xdr:from>
      <xdr:col>0</xdr:col>
      <xdr:colOff>245533</xdr:colOff>
      <xdr:row>0</xdr:row>
      <xdr:rowOff>410636</xdr:rowOff>
    </xdr:from>
    <xdr:to>
      <xdr:col>2</xdr:col>
      <xdr:colOff>651934</xdr:colOff>
      <xdr:row>0</xdr:row>
      <xdr:rowOff>891962</xdr:rowOff>
    </xdr:to>
    <xdr:pic>
      <xdr:nvPicPr>
        <xdr:cNvPr id="3" name="Imagem 2">
          <a:extLst>
            <a:ext uri="{FF2B5EF4-FFF2-40B4-BE49-F238E27FC236}">
              <a16:creationId xmlns:a16="http://schemas.microsoft.com/office/drawing/2014/main" id="{EB786730-BB64-46B6-ACBE-DEEFCACF04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5533" y="410636"/>
          <a:ext cx="3009901" cy="481326"/>
        </a:xfrm>
        <a:prstGeom prst="rect">
          <a:avLst/>
        </a:prstGeom>
      </xdr:spPr>
    </xdr:pic>
    <xdr:clientData/>
  </xdr:twoCellAnchor>
  <xdr:twoCellAnchor>
    <xdr:from>
      <xdr:col>3</xdr:col>
      <xdr:colOff>1219197</xdr:colOff>
      <xdr:row>0</xdr:row>
      <xdr:rowOff>482601</xdr:rowOff>
    </xdr:from>
    <xdr:to>
      <xdr:col>7</xdr:col>
      <xdr:colOff>1163263</xdr:colOff>
      <xdr:row>0</xdr:row>
      <xdr:rowOff>482601</xdr:rowOff>
    </xdr:to>
    <xdr:cxnSp macro="">
      <xdr:nvCxnSpPr>
        <xdr:cNvPr id="5" name="Conector reto 4">
          <a:extLst>
            <a:ext uri="{FF2B5EF4-FFF2-40B4-BE49-F238E27FC236}">
              <a16:creationId xmlns:a16="http://schemas.microsoft.com/office/drawing/2014/main" id="{304A9F5C-590B-4BD2-A466-95C5826CDE9E}"/>
            </a:ext>
          </a:extLst>
        </xdr:cNvPr>
        <xdr:cNvCxnSpPr/>
      </xdr:nvCxnSpPr>
      <xdr:spPr>
        <a:xfrm>
          <a:off x="5816597" y="482601"/>
          <a:ext cx="7293133"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A41CCF8B-29F2-4064-BDCA-C1B13FB20FDC}"/>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863C5BFA-51F2-4E13-B890-30C8DF2894A9}"/>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6A67E23C-D135-49FC-968F-2769967B4FDC}"/>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FD4011-4D5E-432A-AFA6-31449488E4A9}" name="Tabela9" displayName="Tabela9" ref="A2:CF3" totalsRowShown="0" headerRowDxfId="88" dataDxfId="86" headerRowBorderDxfId="87" tableBorderDxfId="85" totalsRowBorderDxfId="84">
  <autoFilter ref="A2:CF3" xr:uid="{E53BB9AD-44BA-4B05-BC91-DCBB003A63FC}"/>
  <tableColumns count="84">
    <tableColumn id="1" xr3:uid="{BC45A1BD-5C36-471B-90CD-81145F8B9619}" name="ID da resposta" dataDxfId="83"/>
    <tableColumn id="2" xr3:uid="{76CACEDF-2450-49FA-9474-C6A9C1699B23}" name="Data de envio" dataDxfId="82"/>
    <tableColumn id="3" xr3:uid="{B2F1D79E-A364-4C49-A3F4-9267AD992782}" name="Onde você está?" dataDxfId="81"/>
    <tableColumn id="4" xr3:uid="{22ED7EC4-99B9-49CB-9ECD-AED51CED81E1}" name="Nome da instituição:" dataDxfId="80"/>
    <tableColumn id="5" xr3:uid="{1FF0F298-1F55-481B-9188-7DD53A5A10BF}" name="Selecione o perfil que melhor te descreve:" dataDxfId="79"/>
    <tableColumn id="6" xr3:uid="{0CCF67D5-4B34-45EE-A3AB-7D64F8AA0B25}" name="Nome da entidade representativa:" dataDxfId="78"/>
    <tableColumn id="8" xr3:uid="{DAF4286D-3E14-4A47-B2FC-31F88D5D7011}" name="1. ESCOPO - Proposta de alteração" dataDxfId="77"/>
    <tableColumn id="9" xr3:uid="{6B775F94-0F4A-45EB-8768-556034D59036}" name="1. ESCOPO - Justificativa" dataDxfId="76"/>
    <tableColumn id="10" xr3:uid="{ADCF39DE-4814-4FA4-9C69-6A6B28FA104D}" name="2. INTRODUÇÃO - Proposta de alteração" dataDxfId="75"/>
    <tableColumn id="11" xr3:uid="{F52E8075-13E3-4653-A2FA-8570FA75AD19}" name="2. INTRODUÇÃO - Justificativa" dataDxfId="74"/>
    <tableColumn id="12" xr3:uid="{9FA24083-2FB5-49AB-A0D0-05781AA14915}" name="3. BASE LEGAL - Proposta de alteração" dataDxfId="73"/>
    <tableColumn id="13" xr3:uid="{D1630AE6-EAC1-466C-B17B-547A1364B031}" name="3. BASE LEGAL - Justificativa:" dataDxfId="72"/>
    <tableColumn id="14" xr3:uid="{388352C7-EBF6-41A6-B72F-982F0CCE4AA2}" name="4. A VIA DE DESENVOLVIMENTO ABREVIADO - Proposta de alteração:" dataDxfId="71"/>
    <tableColumn id="15" xr3:uid="{2274226F-D6C8-4533-8F9A-568F65168D62}" name="4. A VIA DE DESENVOLVIMENTO ABREVIADO - Justificativa" dataDxfId="70"/>
    <tableColumn id="16" xr3:uid="{9ABD1977-26A1-4143-82B8-41CD2B6B3C41}" name="4.1. Da fonte das informações apresentadas - Proposta de alteração:" dataDxfId="69"/>
    <tableColumn id="17" xr3:uid="{62CBEC35-98D9-4B8C-9285-FCB1F3ECC869}" name="4.1. Da fonte das informações apresentadas - Justificativa" dataDxfId="68"/>
    <tableColumn id="18" xr3:uid="{92EB7870-7E44-4698-8885-3EFDCBD956E4}" name="4.2. Dos estudos necessários na via de desenvolvimento abreviado - Proposta de alteração" dataDxfId="67"/>
    <tableColumn id="19" xr3:uid="{B4A7B6A0-7F13-4676-B9F7-C02F6C4748AE}" name="4.2. Dos estudos necessários na via de desenvolvimento abreviado - Justificativa" dataDxfId="66"/>
    <tableColumn id="20" xr3:uid="{B13FD1BD-4D4C-4F31-9DE0-2EF6ABFB1FCE}" name="4.3. Da aceitabilidade da via de desenvolvimento abreviado - Proposta de alteração" dataDxfId="65"/>
    <tableColumn id="21" xr3:uid="{89D14816-8D96-46EF-B3D3-ADBC43A14184}" name="4.3. Da aceitabilidade da via de desenvolvimento abreviado - Justificativa" dataDxfId="64"/>
    <tableColumn id="22" xr3:uid="{9C146266-9B99-411E-B077-D058B14B7B9D}" name="4.4. Dos direitos de patente - Proposta de alteração   " dataDxfId="63"/>
    <tableColumn id="23" xr3:uid="{32C11487-5DD5-4670-8E09-9A2F9A98D9F3}" name="4.4. Dos direitos de patente - Justificativa   " dataDxfId="62"/>
    <tableColumn id="24" xr3:uid="{938FD6DD-E5E5-408E-9BAD-BA439F125FC5}" name="5. DOS ESTUDOS NÃO CLÍNICOS - Proposta de alteração" dataDxfId="61"/>
    <tableColumn id="25" xr3:uid="{E4913F93-3C1A-4A80-B5DD-521AFF4FA764}" name="5. DOS ESTUDOS NÃO CLÍNICOS - Justificativa" dataDxfId="60"/>
    <tableColumn id="26" xr3:uid="{17CC2D44-9CFB-415A-B168-190406FE5A9B}" name="5.1. Caracterização não clínica farmacológica - Proposta de alteração   " dataDxfId="59"/>
    <tableColumn id="27" xr3:uid="{CFA7C80A-449C-4AC3-A48E-B2ED33B78A90}" name="5.1. Caracterização não clínica farmacológica - Justificativa   " dataDxfId="58"/>
    <tableColumn id="28" xr3:uid="{BC1191F3-2FE8-45C1-82AA-AABBFCFD042D}" name="5.2. Caracterização não clínica toxicológica - Proposta de alteração" dataDxfId="57"/>
    <tableColumn id="29" xr3:uid="{75DA4202-6909-4B1E-82D6-F1C994429A42}" name="5.2. Caracterização não clínica toxicológica - Justificativa" dataDxfId="56"/>
    <tableColumn id="30" xr3:uid="{B3172DF4-AC6F-4C9E-AE5A-30E2347426FA}" name="6. DOS ESTUDOS CLÍNICOS - Proposta de alteração" dataDxfId="55"/>
    <tableColumn id="31" xr3:uid="{6EBB4F37-E1D8-4A4F-B756-C086E276C631}" name="6. DOS ESTUDOS CLÍNICOS - Justificativa" dataDxfId="54"/>
    <tableColumn id="32" xr3:uid="{6EEFC394-65A2-4AAD-B837-EDC14374B0AD}" name="6.1. Caracterização clínica biofarmacêutica - Proposta de alteração" dataDxfId="53"/>
    <tableColumn id="33" xr3:uid="{8F0B4941-6E5A-4D44-95B2-B474EB3D7723}" name="6.1. Caracterização clínica biofarmacêutica - Justificativa" dataDxfId="52"/>
    <tableColumn id="34" xr3:uid="{D69D867D-5474-4B23-9EBF-9A907AEBA799}" name="6.2. Caracterização clínica farmacológica - Proposta de alteração" dataDxfId="51"/>
    <tableColumn id="35" xr3:uid="{B45E626E-CE98-4A31-AF85-8A67218F69A6}" name="6.2. Caracterização clínica farmacológica - Justificativa" dataDxfId="50"/>
    <tableColumn id="36" xr3:uid="{64E28005-A2BC-48A2-84AA-5BA7695C48FA}" name="6.3. Caracterização clínica de eficácia - Proposta de alteração" dataDxfId="49"/>
    <tableColumn id="37" xr3:uid="{104D8C9E-6A97-472A-8BD0-384C2DC05A1D}" name="6.3. Caracterização clínica de eficácia - Justificativa" dataDxfId="48"/>
    <tableColumn id="38" xr3:uid="{9004BE46-85BF-42F7-94C1-A2D060FB58CA}" name="6.4. Caracterização clínica de segurança - Proposta de alteração" dataDxfId="47"/>
    <tableColumn id="39" xr3:uid="{493485CB-4572-490A-AD1A-B199CD3141E4}" name="6.4. Caracterização clínica de segurança - Justificativa: " dataDxfId="46"/>
    <tableColumn id="40" xr3:uid="{DD3E56F6-FA59-41D4-9601-39DFEA43EB26}" name="7. RACIONAL CLÍNICO DE DESENVOLVIMENTO - Proposta de alteração:" dataDxfId="45"/>
    <tableColumn id="41" xr3:uid="{A29074D6-D979-49AE-BCE3-BFEBEA2C3B76}" name="7. RACIONAL CLÍNICO DE DESENVOLVIMENTO - Justificativa: " dataDxfId="44"/>
    <tableColumn id="42" xr3:uid="{650DC852-6434-405A-8C42-4CE8E8A6AC7B}" name="8. CONTEXTUALIZAÇÃO DA CONDIÇÃO CLÍNICA - Proposta de alteração:" dataDxfId="43"/>
    <tableColumn id="43" xr3:uid="{C0AC4A89-633A-49A3-8152-8063137DF341}" name="8. CONTEXTUALIZAÇÃO DA CONDIÇÃO CLÍNICA - Justificativa: " dataDxfId="42"/>
    <tableColumn id="44" xr3:uid="{5A88A815-AF2A-4346-8FB4-33D24126A655}" name="9. AVALIAÇÃO DE BENEFÍCIO-RISCO - Proposta de alteração:" dataDxfId="41"/>
    <tableColumn id="45" xr3:uid="{97E0D31A-CF1B-42A1-9CC0-7B7ABB33989C}" name="9. AVALIAÇÃO DE BENEFÍCIO-RISCO - Justificativa: " dataDxfId="40"/>
    <tableColumn id="46" xr3:uid="{A41B5D3F-B596-4894-B3F2-6F8D6262AD45}" name="10. ESTUDOS PONTE - Proposta de alteração:" dataDxfId="39"/>
    <tableColumn id="47" xr3:uid="{3F8E4F95-BB67-4314-8D09-673FA790E343}" name="10. ESTUDOS PONTE - Justificativa: " dataDxfId="38"/>
    <tableColumn id="48" xr3:uid="{4737AB72-4A69-46DB-851F-0DCAA825F4B7}" name="10.1. Da extrapolação de estudos clínicos internacionais - Proposta de alteração:" dataDxfId="37"/>
    <tableColumn id="49" xr3:uid="{B6777048-08A1-4190-8176-E4F2D8560D61}" name="10.1. Da extrapolação de estudos clínicos internacionais - Justificativa: " dataDxfId="36"/>
    <tableColumn id="50" xr3:uid="{0C620677-9FB6-4F69-B3CB-F55DD5354227}" name="10.2. Da extrapolação de dados obtidos da literatura científica - Proposta de alteração:" dataDxfId="35"/>
    <tableColumn id="51" xr3:uid="{834D2BBD-5900-40D5-9911-723BE40D5D46}" name="10.2. Da extrapolação de dados obtidos da literatura científica - Justificativa: " dataDxfId="34"/>
    <tableColumn id="52" xr3:uid="{A3BF5CEF-3BA1-43ED-B037-25E8E8C8208E}" name="10.3. Da extrapolação por estudos de biodisponibilidade relativa/ bioequivalência - Proposta de alteração:" dataDxfId="33"/>
    <tableColumn id="53" xr3:uid="{1180DAA0-5A72-4ACC-9228-A4F7BC5BF9B5}" name="10.3. Da extrapolação por estudos de biodisponibilidade relativa/ bioequivalência - Justificativa: " dataDxfId="32"/>
    <tableColumn id="54" xr3:uid="{E49FA873-D0E4-481D-BF9C-10A6FA14BACA}" name="10.4. Seleção do medicamento comparador - Proposta de alteração:" dataDxfId="31"/>
    <tableColumn id="55" xr3:uid="{0EB745BC-E4AC-49EE-B408-FEF78D379CF5}" name="10.4. Seleção do medicamento comparador - Justificativa: " dataDxfId="30"/>
    <tableColumn id="56" xr3:uid="{632EA7B5-573E-4509-8383-6D02818998FE}" name="11. APRESENTAÇÃO DE DADOS DE LITERATURA CIENTÍFICA - Proposta de alteração:" dataDxfId="29"/>
    <tableColumn id="57" xr3:uid="{CCDB7E7B-6E3E-413E-B813-F975DAA64D4B}" name="11. APRESENTAÇÃO DE DADOS DE LITERATURA CIENTÍFICA - Justificativa: " dataDxfId="28"/>
    <tableColumn id="58" xr3:uid="{0DDE6A93-656A-4E91-934B-8883AFBE976F}" name="12. COMPROVAÇÃO DE EXPERIÊNCIA ATUAL DE COMERCIALIZAÇÃO - Proposta de alteração:" dataDxfId="27"/>
    <tableColumn id="59" xr3:uid="{2E3FC818-F744-47E5-8091-B1E3CD005421}" name="12. COMPROVAÇÃO DE EXPERIÊNCIA ATUAL DE COMERCIALIZAÇÃO - Justificativa: " dataDxfId="26"/>
    <tableColumn id="60" xr3:uid="{AA0D1475-8460-4141-BF7D-3D1E9755CCE2}" name="13. ELABORAÇÃO DO TEXTO DE BULA - Proposta de alteração:" dataDxfId="25"/>
    <tableColumn id="61" xr3:uid="{5D1352C2-7997-4CD6-8B61-20CFC0BA9FA1}" name="13. ELABORAÇÃO DO TEXTO DE BULA - Justificativa: " dataDxfId="24"/>
    <tableColumn id="62" xr3:uid="{480D0535-9715-46A8-856C-671796EE5839}" name="14. APRESENTAÇÃO DE DADOS BRUTOS - Proposta de alteração:" dataDxfId="23"/>
    <tableColumn id="63" xr3:uid="{C0CA08D7-FE78-44FC-8655-737597E44C94}" name="14. APRESENTAÇÃO DE DADOS BRUTOS - Justificativa: " dataDxfId="22"/>
    <tableColumn id="64" xr3:uid="{5D9EF7AA-F9D4-4353-9BFF-C637D6732FDD}" name="15. CONSIDERAÇÕES FINAIS - Proposta de alteração:" dataDxfId="21"/>
    <tableColumn id="65" xr3:uid="{EEE66C7E-25EA-463C-945A-3B11601D3DB3}" name="15. CONSIDERAÇÕES FINAIS - Justificativa: " dataDxfId="20"/>
    <tableColumn id="66" xr3:uid="{0E4AB3ED-B9E7-4C11-8855-1BD036687D29}" name="15.1. Do formato de apresentação do dossiê - Proposta de alteração:" dataDxfId="19"/>
    <tableColumn id="67" xr3:uid="{3693A2E2-88D5-4BFD-9F0E-0B2E09F62453}" name="15.1. Do formato de apresentação do dossiê - Justificativa: " dataDxfId="18"/>
    <tableColumn id="68" xr3:uid="{7C75362A-4003-49F6-9F9E-E9F875FC90B2}" name="15.2. Apresentação de referências - Proposta de alteração:" dataDxfId="17"/>
    <tableColumn id="69" xr3:uid="{C8C3CC77-2FDC-464F-ABAC-77CF6C44B2B4}" name="15.2. Apresentação de referências - Justificativa: " dataDxfId="16"/>
    <tableColumn id="70" xr3:uid="{0DC43829-99F4-47F9-8314-21BFC796A6BD}" name="15.3. Desenvolvimentos alternativos - Proposta de alteração:" dataDxfId="15"/>
    <tableColumn id="71" xr3:uid="{994AB8EE-4090-4F2C-972B-00410BA9DFB9}" name="15.3. Desenvolvimentos alternativos - Justificativa: " dataDxfId="14"/>
    <tableColumn id="72" xr3:uid="{53AB8962-23D6-416E-95FA-6370C4C40568}" name="15.4. Solicitação de dados adicionais - Proposta de alteração:" dataDxfId="13"/>
    <tableColumn id="73" xr3:uid="{35CC5F69-C0A4-4B7E-8532-95FA2370D39F}" name="15.4. Solicitação de dados adicionais - Justificativa: " dataDxfId="12"/>
    <tableColumn id="74" xr3:uid="{7281E052-5687-4323-B6E7-EB34759D7141}" name="16. GLOSSÁRIO - Proposta de alteração:" dataDxfId="11"/>
    <tableColumn id="75" xr3:uid="{5920F918-4E29-4835-B190-0B7A24C5FFCE}" name="16. GLOSSÁRIO - Justificativa: " dataDxfId="10"/>
    <tableColumn id="76" xr3:uid="{55860C3C-8DAC-45B7-BE76-87E79D3D862C}" name="17. REFERÊNCIAS BIBLIOGRÁFICAS - Proposta de alteração:" dataDxfId="9"/>
    <tableColumn id="77" xr3:uid="{77D41B69-6D0B-461A-BC5B-1AEB70924731}" name="17. REFERÊNCIAS BIBLIOGRÁFICAS - Justificativa: " dataDxfId="8"/>
    <tableColumn id="78" xr3:uid="{0ABE75D4-F095-4CE7-B647-FC8E96F2D21B}" name="De modo geral, qual é a sua opinião sobre o Guia em discussão?" dataDxfId="7"/>
    <tableColumn id="79" xr3:uid="{21705D71-AA4F-48BB-BE0C-3E1845B6353E}" name="Se você discorda integralmente do texto, explique os motivos:" dataDxfId="6"/>
    <tableColumn id="80" xr3:uid="{3F313B8C-D7C8-4195-8084-071923F351C3}" name="Você deseja acrescentar algum comentário geral sobre o texto apresentado?" dataDxfId="5"/>
    <tableColumn id="81" xr3:uid="{0880B89F-4698-4054-8C88-BBE86CF581E1}" name="Você deseja sugerir a inclusão de algum item no Guia?" dataDxfId="4"/>
    <tableColumn id="82" xr3:uid="{E5D892B4-8154-4731-9B7B-512F67B86ACC}" name="Justifique a necessidade do item sugerido:" dataDxfId="3"/>
    <tableColumn id="83" xr3:uid="{E740CBC9-D5E2-4409-8194-E853D8ACCFFB}" name="Na sua opinião, qual o grau de impacto do Guia sobre as suas rotinas e atividades?" dataDxfId="2"/>
    <tableColumn id="84" xr3:uid="{CF0455AE-448A-46C3-8614-E2C63A5E9383}" name="Referências bibliográficas:" dataDxfId="1"/>
    <tableColumn id="85" xr3:uid="{9DD34F09-550F-4F16-BAFA-626A6599FD92}" name="Você pode incluir um arquivo com as suas referências:" dataDxfId="0"/>
  </tableColumns>
  <tableStyleInfo name="Estilo de Tabela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9" totalsRowShown="0">
  <autoFilter ref="A2:A9" xr:uid="{BD8326C0-E674-4B36-AE4B-77F7234B537A}"/>
  <tableColumns count="1">
    <tableColumn id="1" xr3:uid="{9D2630BF-4076-4DD6-BF8F-27EA486057C1}" name="Posicionamento da Anvisa"/>
  </tableColumns>
  <tableStyleInfo name="Estilo de tabe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12:A15" totalsRowShown="0">
  <autoFilter ref="A12:A15"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E266-74E2-4CB2-9B8C-ECE9373C7312}">
  <sheetPr codeName="Planilha1"/>
  <dimension ref="A1:CF3"/>
  <sheetViews>
    <sheetView showGridLines="0" tabSelected="1" zoomScale="90" zoomScaleNormal="90" workbookViewId="0">
      <selection activeCell="A3" sqref="A3"/>
    </sheetView>
  </sheetViews>
  <sheetFormatPr defaultColWidth="20.7109375" defaultRowHeight="12.75" x14ac:dyDescent="0.2"/>
  <cols>
    <col min="1" max="1" width="18.28515625" style="1" customWidth="1"/>
    <col min="2" max="2" width="20.7109375" style="1"/>
    <col min="3" max="4" width="24.7109375" style="1" customWidth="1"/>
    <col min="5" max="15" width="20.7109375" style="1"/>
    <col min="16" max="16" width="48.28515625" style="1" customWidth="1"/>
    <col min="17" max="17" width="20.42578125" style="1" customWidth="1"/>
    <col min="18" max="29" width="20.7109375" style="1" customWidth="1"/>
    <col min="30" max="16384" width="20.7109375" style="1"/>
  </cols>
  <sheetData>
    <row r="1" spans="1:84" ht="122.45" customHeight="1" x14ac:dyDescent="0.2"/>
    <row r="2" spans="1:84" ht="120" customHeight="1" x14ac:dyDescent="0.2">
      <c r="A2" s="5" t="s">
        <v>55</v>
      </c>
      <c r="B2" s="6" t="s">
        <v>56</v>
      </c>
      <c r="C2" s="6" t="s">
        <v>57</v>
      </c>
      <c r="D2" s="6" t="s">
        <v>58</v>
      </c>
      <c r="E2" s="6" t="s">
        <v>59</v>
      </c>
      <c r="F2" s="6" t="s">
        <v>60</v>
      </c>
      <c r="G2" s="6" t="s">
        <v>61</v>
      </c>
      <c r="H2" s="6" t="s">
        <v>62</v>
      </c>
      <c r="I2" s="6" t="s">
        <v>63</v>
      </c>
      <c r="J2" s="6" t="s">
        <v>64</v>
      </c>
      <c r="K2" s="6" t="s">
        <v>65</v>
      </c>
      <c r="L2" s="6" t="s">
        <v>66</v>
      </c>
      <c r="M2" s="6" t="s">
        <v>67</v>
      </c>
      <c r="N2" s="6" t="s">
        <v>68</v>
      </c>
      <c r="O2" s="6" t="s">
        <v>69</v>
      </c>
      <c r="P2" s="6" t="s">
        <v>70</v>
      </c>
      <c r="Q2" s="6" t="s">
        <v>71</v>
      </c>
      <c r="R2" s="6" t="s">
        <v>72</v>
      </c>
      <c r="S2" s="6" t="s">
        <v>73</v>
      </c>
      <c r="T2" s="6" t="s">
        <v>74</v>
      </c>
      <c r="U2" s="6" t="s">
        <v>75</v>
      </c>
      <c r="V2" s="6" t="s">
        <v>76</v>
      </c>
      <c r="W2" s="6" t="s">
        <v>77</v>
      </c>
      <c r="X2" s="6" t="s">
        <v>78</v>
      </c>
      <c r="Y2" s="6" t="s">
        <v>79</v>
      </c>
      <c r="Z2" s="6" t="s">
        <v>80</v>
      </c>
      <c r="AA2" s="6" t="s">
        <v>81</v>
      </c>
      <c r="AB2" s="6" t="s">
        <v>82</v>
      </c>
      <c r="AC2" s="6" t="s">
        <v>83</v>
      </c>
      <c r="AD2" s="6" t="s">
        <v>84</v>
      </c>
      <c r="AE2" s="6" t="s">
        <v>85</v>
      </c>
      <c r="AF2" s="6" t="s">
        <v>86</v>
      </c>
      <c r="AG2" s="6" t="s">
        <v>87</v>
      </c>
      <c r="AH2" s="6" t="s">
        <v>88</v>
      </c>
      <c r="AI2" s="6" t="s">
        <v>89</v>
      </c>
      <c r="AJ2" s="6" t="s">
        <v>90</v>
      </c>
      <c r="AK2" s="6" t="s">
        <v>91</v>
      </c>
      <c r="AL2" s="6" t="s">
        <v>92</v>
      </c>
      <c r="AM2" s="6" t="s">
        <v>93</v>
      </c>
      <c r="AN2" s="6" t="s">
        <v>94</v>
      </c>
      <c r="AO2" s="6" t="s">
        <v>95</v>
      </c>
      <c r="AP2" s="6" t="s">
        <v>96</v>
      </c>
      <c r="AQ2" s="6" t="s">
        <v>97</v>
      </c>
      <c r="AR2" s="6" t="s">
        <v>98</v>
      </c>
      <c r="AS2" s="6" t="s">
        <v>99</v>
      </c>
      <c r="AT2" s="6" t="s">
        <v>100</v>
      </c>
      <c r="AU2" s="6" t="s">
        <v>101</v>
      </c>
      <c r="AV2" s="6" t="s">
        <v>102</v>
      </c>
      <c r="AW2" s="6" t="s">
        <v>103</v>
      </c>
      <c r="AX2" s="6" t="s">
        <v>104</v>
      </c>
      <c r="AY2" s="6" t="s">
        <v>105</v>
      </c>
      <c r="AZ2" s="6" t="s">
        <v>106</v>
      </c>
      <c r="BA2" s="6" t="s">
        <v>107</v>
      </c>
      <c r="BB2" s="6" t="s">
        <v>108</v>
      </c>
      <c r="BC2" s="6" t="s">
        <v>109</v>
      </c>
      <c r="BD2" s="6" t="s">
        <v>110</v>
      </c>
      <c r="BE2" s="6" t="s">
        <v>111</v>
      </c>
      <c r="BF2" s="6" t="s">
        <v>112</v>
      </c>
      <c r="BG2" s="6" t="s">
        <v>113</v>
      </c>
      <c r="BH2" s="6" t="s">
        <v>114</v>
      </c>
      <c r="BI2" s="6" t="s">
        <v>115</v>
      </c>
      <c r="BJ2" s="6" t="s">
        <v>116</v>
      </c>
      <c r="BK2" s="6" t="s">
        <v>117</v>
      </c>
      <c r="BL2" s="6" t="s">
        <v>118</v>
      </c>
      <c r="BM2" s="6" t="s">
        <v>119</v>
      </c>
      <c r="BN2" s="6" t="s">
        <v>120</v>
      </c>
      <c r="BO2" s="6" t="s">
        <v>121</v>
      </c>
      <c r="BP2" s="6" t="s">
        <v>122</v>
      </c>
      <c r="BQ2" s="6" t="s">
        <v>123</v>
      </c>
      <c r="BR2" s="6" t="s">
        <v>124</v>
      </c>
      <c r="BS2" s="6" t="s">
        <v>125</v>
      </c>
      <c r="BT2" s="6" t="s">
        <v>126</v>
      </c>
      <c r="BU2" s="6" t="s">
        <v>127</v>
      </c>
      <c r="BV2" s="6" t="s">
        <v>128</v>
      </c>
      <c r="BW2" s="6" t="s">
        <v>129</v>
      </c>
      <c r="BX2" s="6" t="s">
        <v>130</v>
      </c>
      <c r="BY2" s="6" t="s">
        <v>131</v>
      </c>
      <c r="BZ2" s="6" t="s">
        <v>132</v>
      </c>
      <c r="CA2" s="6" t="s">
        <v>133</v>
      </c>
      <c r="CB2" s="6" t="s">
        <v>134</v>
      </c>
      <c r="CC2" s="6" t="s">
        <v>135</v>
      </c>
      <c r="CD2" s="6" t="s">
        <v>136</v>
      </c>
      <c r="CE2" s="6" t="s">
        <v>137</v>
      </c>
      <c r="CF2" s="6" t="s">
        <v>138</v>
      </c>
    </row>
    <row r="3" spans="1:84" ht="120" customHeight="1" x14ac:dyDescent="0.2">
      <c r="A3" s="9">
        <v>444</v>
      </c>
      <c r="B3" s="7" t="s">
        <v>139</v>
      </c>
      <c r="C3" s="7" t="s">
        <v>140</v>
      </c>
      <c r="D3" s="7" t="s">
        <v>141</v>
      </c>
      <c r="E3" s="7" t="s">
        <v>142</v>
      </c>
      <c r="F3" s="7" t="s">
        <v>141</v>
      </c>
      <c r="G3" s="7"/>
      <c r="H3" s="7"/>
      <c r="I3" s="7" t="s">
        <v>143</v>
      </c>
      <c r="J3" s="7" t="s">
        <v>144</v>
      </c>
      <c r="K3" s="7"/>
      <c r="L3" s="7"/>
      <c r="M3" s="7"/>
      <c r="N3" s="7" t="s">
        <v>145</v>
      </c>
      <c r="O3" s="7" t="s">
        <v>146</v>
      </c>
      <c r="P3" s="7" t="s">
        <v>147</v>
      </c>
      <c r="Q3" s="7" t="s">
        <v>148</v>
      </c>
      <c r="R3" s="7" t="s">
        <v>149</v>
      </c>
      <c r="S3" s="7" t="s">
        <v>150</v>
      </c>
      <c r="T3" s="7" t="s">
        <v>151</v>
      </c>
      <c r="U3" s="7"/>
      <c r="V3" s="7"/>
      <c r="W3" s="7" t="s">
        <v>152</v>
      </c>
      <c r="X3" s="7" t="s">
        <v>153</v>
      </c>
      <c r="Y3" s="7" t="s">
        <v>154</v>
      </c>
      <c r="Z3" s="7" t="s">
        <v>155</v>
      </c>
      <c r="AA3" s="7" t="s">
        <v>156</v>
      </c>
      <c r="AB3" s="7" t="s">
        <v>157</v>
      </c>
      <c r="AC3" s="7" t="s">
        <v>158</v>
      </c>
      <c r="AD3" s="8" t="s">
        <v>159</v>
      </c>
      <c r="AE3" s="10"/>
      <c r="AF3" s="10" t="s">
        <v>160</v>
      </c>
      <c r="AG3" s="10"/>
      <c r="AH3" s="10"/>
      <c r="AI3" s="10" t="s">
        <v>161</v>
      </c>
      <c r="AJ3" s="10" t="s">
        <v>162</v>
      </c>
      <c r="AK3" s="10" t="s">
        <v>163</v>
      </c>
      <c r="AL3" s="10" t="s">
        <v>164</v>
      </c>
      <c r="AM3" s="10" t="s">
        <v>165</v>
      </c>
      <c r="AN3" s="10" t="s">
        <v>166</v>
      </c>
      <c r="AO3" s="10" t="s">
        <v>167</v>
      </c>
      <c r="AP3" s="10" t="s">
        <v>168</v>
      </c>
      <c r="AQ3" s="10"/>
      <c r="AR3" s="10"/>
      <c r="AS3" s="10"/>
      <c r="AT3" s="10"/>
      <c r="AU3" s="10" t="s">
        <v>169</v>
      </c>
      <c r="AV3" s="10" t="s">
        <v>170</v>
      </c>
      <c r="AW3" s="10" t="s">
        <v>171</v>
      </c>
      <c r="AX3" s="10" t="s">
        <v>172</v>
      </c>
      <c r="AY3" s="10"/>
      <c r="AZ3" s="10"/>
      <c r="BA3" s="10" t="s">
        <v>173</v>
      </c>
      <c r="BB3" s="10" t="s">
        <v>174</v>
      </c>
      <c r="BC3" s="10"/>
      <c r="BD3" s="10" t="s">
        <v>175</v>
      </c>
      <c r="BE3" s="10" t="s">
        <v>176</v>
      </c>
      <c r="BF3" s="10" t="s">
        <v>177</v>
      </c>
      <c r="BG3" s="10"/>
      <c r="BH3" s="10"/>
      <c r="BI3" s="10" t="s">
        <v>178</v>
      </c>
      <c r="BJ3" s="10" t="s">
        <v>179</v>
      </c>
      <c r="BK3" s="10" t="s">
        <v>180</v>
      </c>
      <c r="BL3" s="10" t="s">
        <v>181</v>
      </c>
      <c r="BM3" s="10"/>
      <c r="BN3" s="10"/>
      <c r="BO3" s="10"/>
      <c r="BP3" s="10"/>
      <c r="BQ3" s="10"/>
      <c r="BR3" s="10"/>
      <c r="BS3" s="10"/>
      <c r="BT3" s="10"/>
      <c r="BU3" s="10"/>
      <c r="BV3" s="10"/>
      <c r="BW3" s="10"/>
      <c r="BX3" s="10"/>
      <c r="BY3" s="10" t="s">
        <v>182</v>
      </c>
      <c r="BZ3" s="10"/>
      <c r="CA3" s="10" t="s">
        <v>183</v>
      </c>
      <c r="CB3" s="10"/>
      <c r="CC3" s="10"/>
      <c r="CD3" s="10" t="s">
        <v>184</v>
      </c>
      <c r="CE3" s="10"/>
      <c r="CF3" s="10" t="s">
        <v>185</v>
      </c>
    </row>
  </sheetData>
  <phoneticPr fontId="4" type="noConversion"/>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sheetPr codeName="Planilha2"/>
  <dimension ref="A2:F73"/>
  <sheetViews>
    <sheetView workbookViewId="0">
      <selection activeCell="A52" sqref="A52"/>
    </sheetView>
  </sheetViews>
  <sheetFormatPr defaultColWidth="8.85546875" defaultRowHeight="15" x14ac:dyDescent="0.25"/>
  <cols>
    <col min="1" max="1" width="35.5703125" style="2" bestFit="1" customWidth="1"/>
    <col min="2" max="2" width="8.85546875" style="2"/>
    <col min="3" max="3" width="17.7109375" style="2" customWidth="1"/>
    <col min="4" max="4" width="17.7109375" style="2" bestFit="1" customWidth="1"/>
    <col min="5" max="5" width="8.85546875" style="2"/>
    <col min="6" max="6" width="22" style="2" customWidth="1"/>
    <col min="7" max="7" width="11.140625" style="2" bestFit="1" customWidth="1"/>
    <col min="8" max="8" width="12.7109375" style="2" bestFit="1" customWidth="1"/>
    <col min="9" max="9" width="16.7109375" style="2" bestFit="1" customWidth="1"/>
    <col min="10" max="10" width="8.85546875" style="2"/>
    <col min="11" max="11" width="13.5703125" style="2" customWidth="1"/>
    <col min="12" max="16384" width="8.85546875" style="2"/>
  </cols>
  <sheetData>
    <row r="2" spans="1:6" x14ac:dyDescent="0.25">
      <c r="A2" s="11" t="s">
        <v>31</v>
      </c>
      <c r="B2" s="11"/>
      <c r="C2" s="11"/>
    </row>
    <row r="3" spans="1:6" x14ac:dyDescent="0.25">
      <c r="A3" s="2" t="s">
        <v>10</v>
      </c>
      <c r="B3" s="2" t="e">
        <f>COUNTIF(#REF!,"Nacional")</f>
        <v>#REF!</v>
      </c>
      <c r="C3" s="3">
        <v>1</v>
      </c>
    </row>
    <row r="4" spans="1:6" x14ac:dyDescent="0.25">
      <c r="A4" s="2" t="s">
        <v>32</v>
      </c>
      <c r="B4" s="2" t="e">
        <f>COUNTIF(#REF!,"Internacional")</f>
        <v>#REF!</v>
      </c>
      <c r="C4" s="3">
        <v>0</v>
      </c>
    </row>
    <row r="5" spans="1:6" x14ac:dyDescent="0.25">
      <c r="B5" s="2" t="e">
        <f>SUM(B3:B4)</f>
        <v>#REF!</v>
      </c>
      <c r="C5" s="3">
        <f>SUM(C3:C4)</f>
        <v>1</v>
      </c>
    </row>
    <row r="6" spans="1:6" x14ac:dyDescent="0.25">
      <c r="C6" s="3"/>
    </row>
    <row r="8" spans="1:6" x14ac:dyDescent="0.25">
      <c r="A8" s="11" t="s">
        <v>33</v>
      </c>
      <c r="B8" s="11"/>
      <c r="C8" s="11"/>
      <c r="F8" s="2" t="s">
        <v>34</v>
      </c>
    </row>
    <row r="9" spans="1:6" x14ac:dyDescent="0.25">
      <c r="A9" s="2" t="s">
        <v>12</v>
      </c>
      <c r="B9" s="2" t="e">
        <f>COUNTIF(#REF!,"Pessoa física")</f>
        <v>#REF!</v>
      </c>
      <c r="C9" s="3" t="e">
        <f>$B9/$B$5</f>
        <v>#REF!</v>
      </c>
    </row>
    <row r="10" spans="1:6" x14ac:dyDescent="0.25">
      <c r="A10" s="2" t="s">
        <v>13</v>
      </c>
      <c r="B10" s="2" t="e">
        <f>COUNTIF(#REF!,"Pessoa jurídica")</f>
        <v>#REF!</v>
      </c>
      <c r="C10" s="3" t="e">
        <f>$B10/$B$5</f>
        <v>#REF!</v>
      </c>
    </row>
    <row r="11" spans="1:6" x14ac:dyDescent="0.25">
      <c r="C11" s="3"/>
    </row>
    <row r="12" spans="1:6" x14ac:dyDescent="0.25">
      <c r="A12" s="11" t="s">
        <v>35</v>
      </c>
      <c r="B12" s="11"/>
      <c r="C12" s="11"/>
    </row>
    <row r="13" spans="1:6" x14ac:dyDescent="0.25">
      <c r="A13" s="2" t="s">
        <v>2</v>
      </c>
      <c r="B13" s="2" t="e">
        <f>COUNTIF(#REF!,"Profissional de saúde")</f>
        <v>#REF!</v>
      </c>
      <c r="C13" s="3" t="e">
        <f>B13/$B$5</f>
        <v>#REF!</v>
      </c>
    </row>
    <row r="14" spans="1:6" x14ac:dyDescent="0.25">
      <c r="A14" s="2" t="s">
        <v>29</v>
      </c>
      <c r="B14" s="2" t="e">
        <f>COUNTIF(#REF!,"Outro profissional relacionado ao tema")</f>
        <v>#REF!</v>
      </c>
      <c r="C14" s="3" t="e">
        <f>B14/$B$5</f>
        <v>#REF!</v>
      </c>
    </row>
    <row r="15" spans="1:6" x14ac:dyDescent="0.25">
      <c r="A15" s="2" t="s">
        <v>25</v>
      </c>
      <c r="B15" s="2" t="e">
        <f>COUNTIF(#REF!,"Pesquisador ou membro da comunidade científica")</f>
        <v>#REF!</v>
      </c>
      <c r="C15" s="3" t="e">
        <f t="shared" ref="C15:C21" si="0">B15/$B$5</f>
        <v>#REF!</v>
      </c>
    </row>
    <row r="16" spans="1:6" x14ac:dyDescent="0.25">
      <c r="A16" s="2" t="s">
        <v>36</v>
      </c>
      <c r="B16" s="2" t="e">
        <f>COUNTIF(#REF!,"Cidadão ou consumidor")</f>
        <v>#REF!</v>
      </c>
      <c r="C16" s="3" t="e">
        <f t="shared" si="0"/>
        <v>#REF!</v>
      </c>
    </row>
    <row r="17" spans="1:4" x14ac:dyDescent="0.25">
      <c r="A17" s="2" t="s">
        <v>37</v>
      </c>
      <c r="B17" s="2" t="e">
        <f>COUNTIF(#REF!,"Órgão ou entidade do poder público")</f>
        <v>#REF!</v>
      </c>
      <c r="C17" s="3" t="e">
        <f t="shared" si="0"/>
        <v>#REF!</v>
      </c>
    </row>
    <row r="18" spans="1:4" x14ac:dyDescent="0.25">
      <c r="A18" s="2" t="s">
        <v>38</v>
      </c>
      <c r="B18" s="2" t="e">
        <f>COUNTIF(#REF!,"Entidade de defesa do consumidor ou associação de pacientes")</f>
        <v>#REF!</v>
      </c>
      <c r="C18" s="3" t="e">
        <f t="shared" si="0"/>
        <v>#REF!</v>
      </c>
    </row>
    <row r="19" spans="1:4" x14ac:dyDescent="0.25">
      <c r="A19" s="2" t="s">
        <v>39</v>
      </c>
      <c r="B19" s="2" t="e">
        <f>COUNTIF(#REF!,"Conselho, sindicato ou associação de profissionais")</f>
        <v>#REF!</v>
      </c>
      <c r="C19" s="3" t="e">
        <f t="shared" si="0"/>
        <v>#REF!</v>
      </c>
    </row>
    <row r="20" spans="1:4" x14ac:dyDescent="0.25">
      <c r="A20" s="2" t="s">
        <v>24</v>
      </c>
      <c r="B20" s="2" t="e">
        <f>COUNTIF(#REF!,"Setor regulado: empresa ou entidade representativa")</f>
        <v>#REF!</v>
      </c>
      <c r="C20" s="3" t="e">
        <f t="shared" si="0"/>
        <v>#REF!</v>
      </c>
    </row>
    <row r="21" spans="1:4" x14ac:dyDescent="0.25">
      <c r="A21" s="2" t="s">
        <v>5</v>
      </c>
      <c r="B21" s="2" t="e">
        <f>COUNTIF(#REF!,"Outro")</f>
        <v>#REF!</v>
      </c>
      <c r="C21" s="3" t="e">
        <f t="shared" si="0"/>
        <v>#REF!</v>
      </c>
    </row>
    <row r="22" spans="1:4" x14ac:dyDescent="0.25">
      <c r="C22" s="3"/>
    </row>
    <row r="23" spans="1:4" x14ac:dyDescent="0.25">
      <c r="A23" s="11" t="s">
        <v>40</v>
      </c>
      <c r="B23" s="11"/>
      <c r="C23" s="11"/>
    </row>
    <row r="24" spans="1:4" x14ac:dyDescent="0.25">
      <c r="A24" s="2" t="s">
        <v>14</v>
      </c>
      <c r="B24" s="2" t="e">
        <f>COUNTIF(#REF!,"Empresa")</f>
        <v>#REF!</v>
      </c>
      <c r="C24" s="3" t="e">
        <f>B24/$B$26</f>
        <v>#REF!</v>
      </c>
    </row>
    <row r="25" spans="1:4" x14ac:dyDescent="0.25">
      <c r="A25" s="2" t="s">
        <v>15</v>
      </c>
      <c r="B25" s="2" t="e">
        <f>COUNTIF(#REF!,"Entidade representativa do setor regulado")</f>
        <v>#REF!</v>
      </c>
      <c r="C25" s="3" t="e">
        <f>B25/$B$26</f>
        <v>#REF!</v>
      </c>
    </row>
    <row r="26" spans="1:4" x14ac:dyDescent="0.25">
      <c r="B26" s="2" t="e">
        <f>SUM(B24:B25)</f>
        <v>#REF!</v>
      </c>
      <c r="C26" s="3"/>
    </row>
    <row r="28" spans="1:4" x14ac:dyDescent="0.25">
      <c r="A28" s="11" t="s">
        <v>41</v>
      </c>
      <c r="B28" s="11"/>
      <c r="C28" s="11"/>
      <c r="D28" s="11"/>
    </row>
    <row r="29" spans="1:4" x14ac:dyDescent="0.25">
      <c r="B29" s="2" t="s">
        <v>9</v>
      </c>
      <c r="C29" s="2" t="s">
        <v>16</v>
      </c>
      <c r="D29" s="2" t="s">
        <v>17</v>
      </c>
    </row>
    <row r="30" spans="1:4" x14ac:dyDescent="0.25">
      <c r="A30" s="2" t="s">
        <v>7</v>
      </c>
      <c r="B30" s="2" t="e">
        <f>COUNTIF(#REF!,"Sim")</f>
        <v>#REF!</v>
      </c>
      <c r="C30" s="2" t="e">
        <f>SUM(B$42:B$45)</f>
        <v>#REF!</v>
      </c>
      <c r="D30" s="2" t="e">
        <f>SUM(B$37:B$41)</f>
        <v>#REF!</v>
      </c>
    </row>
    <row r="31" spans="1:4" x14ac:dyDescent="0.25">
      <c r="A31" s="2" t="s">
        <v>8</v>
      </c>
      <c r="B31" s="2" t="e">
        <f>COUNTIF(#REF!,"Tenho outra opinião")</f>
        <v>#REF!</v>
      </c>
      <c r="C31" s="2" t="e">
        <f>SUM(C$42:C$45)</f>
        <v>#REF!</v>
      </c>
      <c r="D31" s="2" t="e">
        <f>SUM(C$37:C$41)</f>
        <v>#REF!</v>
      </c>
    </row>
    <row r="32" spans="1:4" x14ac:dyDescent="0.25">
      <c r="A32" s="2" t="s">
        <v>30</v>
      </c>
      <c r="B32" s="2" t="e">
        <f>COUNTIF(#REF!,"Não responderam")</f>
        <v>#REF!</v>
      </c>
      <c r="C32" s="2" t="e">
        <f>SUM(D$42:D$45)</f>
        <v>#REF!</v>
      </c>
      <c r="D32" s="2" t="e">
        <f>SUM(D$37:D$41)</f>
        <v>#REF!</v>
      </c>
    </row>
    <row r="35" spans="1:6" x14ac:dyDescent="0.25">
      <c r="A35" s="11" t="s">
        <v>49</v>
      </c>
      <c r="B35" s="11"/>
      <c r="C35" s="11"/>
      <c r="D35" s="11"/>
    </row>
    <row r="36" spans="1:6" x14ac:dyDescent="0.25">
      <c r="B36" s="4" t="s">
        <v>7</v>
      </c>
      <c r="C36" s="4" t="s">
        <v>8</v>
      </c>
      <c r="D36" s="4" t="s">
        <v>30</v>
      </c>
    </row>
    <row r="37" spans="1:6" x14ac:dyDescent="0.25">
      <c r="A37" s="2" t="s">
        <v>5</v>
      </c>
      <c r="B37" s="2" t="e">
        <f>COUNTIFS(#REF!,'Dados Dash'!$A$30,#REF!,"Outro")</f>
        <v>#REF!</v>
      </c>
      <c r="C37" s="2" t="e">
        <f>COUNTIFS(#REF!,'Dados Dash'!$A$31,#REF!,"Outro")</f>
        <v>#REF!</v>
      </c>
      <c r="D37" s="2" t="e">
        <f>COUNTIFS(#REF!,'Dados Dash'!$A$32,#REF!,"Outro")</f>
        <v>#REF!</v>
      </c>
    </row>
    <row r="38" spans="1:6" x14ac:dyDescent="0.25">
      <c r="A38" s="2" t="s">
        <v>24</v>
      </c>
      <c r="B38" s="2" t="e">
        <f>COUNTIFS(#REF!,'Dados Dash'!$A$30,#REF!,"Setor regulado: empresa ou entidade representativa")</f>
        <v>#REF!</v>
      </c>
      <c r="C38" s="2" t="e">
        <f>COUNTIFS(#REF!,'Dados Dash'!$A$31,#REF!,"Setor regulado: empresa ou entidade representativa")</f>
        <v>#REF!</v>
      </c>
      <c r="D38" s="2" t="e">
        <f>COUNTIFS(#REF!,'Dados Dash'!$A$32,#REF!,"Setor regulado: empresa ou entidade representativa")</f>
        <v>#REF!</v>
      </c>
      <c r="F38" s="2" t="s">
        <v>4</v>
      </c>
    </row>
    <row r="39" spans="1:6" x14ac:dyDescent="0.25">
      <c r="A39" s="2" t="s">
        <v>39</v>
      </c>
      <c r="B39" s="2" t="e">
        <f>COUNTIFS(#REF!,'Dados Dash'!$A$30,#REF!,"Conselho, sindicato ou associação de profissionais")</f>
        <v>#REF!</v>
      </c>
      <c r="C39" s="2" t="e">
        <f>COUNTIFS(#REF!,'Dados Dash'!$A$31,#REF!,"Conselho, sindicato ou associação de profissionais")</f>
        <v>#REF!</v>
      </c>
      <c r="D39" s="2" t="e">
        <f>COUNTIFS(#REF!,'Dados Dash'!$A$32,#REF!,"Conselho, sindicato ou associação de profissionais")</f>
        <v>#REF!</v>
      </c>
      <c r="F39" s="2" t="s">
        <v>11</v>
      </c>
    </row>
    <row r="40" spans="1:6" x14ac:dyDescent="0.25">
      <c r="A40" s="2" t="s">
        <v>38</v>
      </c>
      <c r="B40" s="2" t="e">
        <f>COUNTIFS(#REF!,'Dados Dash'!$A$30,#REF!,"Entidade de defesa do consumidor ou associação de pacientes")</f>
        <v>#REF!</v>
      </c>
      <c r="C40" s="2" t="e">
        <f>COUNTIFS(#REF!,'Dados Dash'!$A$31,#REF!,"Entidade de defesa do consumidor ou associação de pacientes")</f>
        <v>#REF!</v>
      </c>
      <c r="D40" s="2" t="e">
        <f>COUNTIFS(#REF!,'Dados Dash'!$A$32,#REF!,"Entidade de defesa do consumidor ou associação de pacientes")</f>
        <v>#REF!</v>
      </c>
      <c r="F40" s="2" t="s">
        <v>18</v>
      </c>
    </row>
    <row r="41" spans="1:6" x14ac:dyDescent="0.25">
      <c r="A41" s="2" t="s">
        <v>37</v>
      </c>
      <c r="B41" s="2" t="e">
        <f>COUNTIFS(#REF!,'Dados Dash'!$A$30,#REF!,"Órgão ou entidade do poder público")</f>
        <v>#REF!</v>
      </c>
      <c r="C41" s="2" t="e">
        <f>COUNTIFS(#REF!,'Dados Dash'!$A$31,#REF!,"Órgão ou entidade do poder público")</f>
        <v>#REF!</v>
      </c>
      <c r="D41" s="2" t="e">
        <f>COUNTIFS(#REF!,'Dados Dash'!$A$32,#REF!,"Órgão ou entidade do poder público")</f>
        <v>#REF!</v>
      </c>
      <c r="F41" s="2" t="s">
        <v>6</v>
      </c>
    </row>
    <row r="42" spans="1:6" x14ac:dyDescent="0.25">
      <c r="A42" s="2" t="s">
        <v>36</v>
      </c>
      <c r="B42" s="2" t="e">
        <f>COUNTIFS(#REF!,'Dados Dash'!$A$30,#REF!,"Cidadão ou consumidor")</f>
        <v>#REF!</v>
      </c>
      <c r="C42" s="2" t="e">
        <f>COUNTIFS(#REF!,'Dados Dash'!$A$31,#REF!,"Cidadão ou consumidor")</f>
        <v>#REF!</v>
      </c>
      <c r="D42" s="2" t="e">
        <f>COUNTIFS(#REF!,'Dados Dash'!$A$32,#REF!,"Cidadão ou consumidor")</f>
        <v>#REF!</v>
      </c>
      <c r="F42" s="2" t="s">
        <v>1</v>
      </c>
    </row>
    <row r="43" spans="1:6" x14ac:dyDescent="0.25">
      <c r="A43" s="2" t="s">
        <v>25</v>
      </c>
      <c r="B43" s="2" t="e">
        <f>COUNTIFS(#REF!,'Dados Dash'!$A$30,#REF!,"Pesquisador ou membro da comunidade científica")</f>
        <v>#REF!</v>
      </c>
      <c r="C43" s="2" t="e">
        <f>COUNTIFS(#REF!,'Dados Dash'!$A$31,#REF!,"Pesquisador ou membro da comunidade científica")</f>
        <v>#REF!</v>
      </c>
      <c r="D43" s="2" t="e">
        <f>COUNTIFS(#REF!,'Dados Dash'!$A$32,#REF!,"Pesquisador ou membro da comunidade científica")</f>
        <v>#REF!</v>
      </c>
      <c r="F43" s="2" t="s">
        <v>28</v>
      </c>
    </row>
    <row r="44" spans="1:6" x14ac:dyDescent="0.25">
      <c r="A44" s="2" t="s">
        <v>29</v>
      </c>
      <c r="B44" s="2" t="e">
        <f>COUNTIFS(#REF!,'Dados Dash'!$A$30,#REF!,"Outro profissional relacionado ao tema")</f>
        <v>#REF!</v>
      </c>
      <c r="C44" s="2" t="e">
        <f>COUNTIFS(#REF!,'Dados Dash'!$A$31,#REF!,"Outro profissional relacionado ao tema")</f>
        <v>#REF!</v>
      </c>
      <c r="D44" s="2" t="e">
        <f>COUNTIFS(#REF!,'Dados Dash'!$A$32,#REF!,"Outro profissional relacionado ao tema")</f>
        <v>#REF!</v>
      </c>
      <c r="F44" s="2" t="s">
        <v>3</v>
      </c>
    </row>
    <row r="45" spans="1:6" x14ac:dyDescent="0.25">
      <c r="A45" s="2" t="s">
        <v>2</v>
      </c>
      <c r="B45" s="2" t="e">
        <f>COUNTIFS(#REF!,'Dados Dash'!$A$30,#REF!,"Profissional de saúde")</f>
        <v>#REF!</v>
      </c>
      <c r="C45" s="2" t="e">
        <f>COUNTIFS(#REF!,'Dados Dash'!$A$31,#REF!,"Profissional de saúde")</f>
        <v>#REF!</v>
      </c>
      <c r="D45" s="2" t="e">
        <f>COUNTIFS(#REF!,'Dados Dash'!$A$32,#REF!,"Profissional de saúde")</f>
        <v>#REF!</v>
      </c>
    </row>
    <row r="48" spans="1:6" x14ac:dyDescent="0.25">
      <c r="A48" s="11" t="s">
        <v>42</v>
      </c>
      <c r="B48" s="11"/>
      <c r="C48" s="11"/>
      <c r="D48" s="11"/>
    </row>
    <row r="49" spans="1:4" x14ac:dyDescent="0.25">
      <c r="A49" s="2" t="s">
        <v>48</v>
      </c>
      <c r="B49" s="2" t="s">
        <v>9</v>
      </c>
      <c r="C49" s="2" t="s">
        <v>16</v>
      </c>
      <c r="D49" s="2" t="s">
        <v>17</v>
      </c>
    </row>
    <row r="50" spans="1:4" x14ac:dyDescent="0.25">
      <c r="A50" s="2" t="s">
        <v>22</v>
      </c>
      <c r="B50" s="2" t="e">
        <f>COUNTIF(#REF!,"Positivos")</f>
        <v>#REF!</v>
      </c>
      <c r="C50" s="2" t="e">
        <f>SUM(B64:B67)</f>
        <v>#REF!</v>
      </c>
      <c r="D50" s="2" t="e">
        <f>SUM(B59:B63)</f>
        <v>#REF!</v>
      </c>
    </row>
    <row r="51" spans="1:4" x14ac:dyDescent="0.25">
      <c r="A51" s="2" t="s">
        <v>23</v>
      </c>
      <c r="B51" s="2" t="e">
        <f>COUNTIF(#REF!,"Negativos")</f>
        <v>#REF!</v>
      </c>
      <c r="C51" s="2" t="e">
        <f>SUM(C64:C67)</f>
        <v>#REF!</v>
      </c>
      <c r="D51" s="2" t="e">
        <f>SUM(C59:C63)</f>
        <v>#REF!</v>
      </c>
    </row>
    <row r="52" spans="1:4" x14ac:dyDescent="0.25">
      <c r="A52" s="2" t="s">
        <v>45</v>
      </c>
      <c r="B52" s="2" t="e">
        <f>COUNTIF(#REF!,"Positivos e Negativos")</f>
        <v>#REF!</v>
      </c>
      <c r="C52" s="2" t="e">
        <f>SUM(D64:D67)</f>
        <v>#REF!</v>
      </c>
      <c r="D52" s="2" t="e">
        <f>SUM(D59:D63)</f>
        <v>#REF!</v>
      </c>
    </row>
    <row r="57" spans="1:4" x14ac:dyDescent="0.25">
      <c r="A57" s="11" t="s">
        <v>50</v>
      </c>
      <c r="B57" s="11"/>
      <c r="C57" s="11"/>
      <c r="D57" s="11"/>
    </row>
    <row r="58" spans="1:4" x14ac:dyDescent="0.25">
      <c r="B58" s="2" t="s">
        <v>22</v>
      </c>
      <c r="C58" s="4" t="s">
        <v>23</v>
      </c>
      <c r="D58" s="2" t="s">
        <v>45</v>
      </c>
    </row>
    <row r="59" spans="1:4" x14ac:dyDescent="0.25">
      <c r="A59" s="2" t="s">
        <v>5</v>
      </c>
      <c r="B59" s="2" t="e">
        <f>COUNTIFS(#REF!,"Outro",#REF!,'Dados Dash'!$A$50)</f>
        <v>#REF!</v>
      </c>
      <c r="C59" s="2" t="e">
        <f>COUNTIFS(#REF!,"Outro",#REF!,'Dados Dash'!$A$51)</f>
        <v>#REF!</v>
      </c>
      <c r="D59" s="2" t="e">
        <f>COUNTIFS(#REF!,"Outro",#REF!,'Dados Dash'!$A$52)</f>
        <v>#REF!</v>
      </c>
    </row>
    <row r="60" spans="1:4" x14ac:dyDescent="0.25">
      <c r="A60" s="2" t="s">
        <v>24</v>
      </c>
      <c r="B60" s="2" t="e">
        <f>COUNTIFS(#REF!,"Setor regulado: empresa ou entidade representativa",#REF!,'Dados Dash'!$A$50)</f>
        <v>#REF!</v>
      </c>
      <c r="C60" s="2" t="e">
        <f>COUNTIFS(#REF!,"Setor regulado: empresa ou entidade representativa",#REF!,'Dados Dash'!$A$51)</f>
        <v>#REF!</v>
      </c>
      <c r="D60" s="2" t="e">
        <f>COUNTIFS(#REF!,"Setor regulado: empresa ou entidade representativa",#REF!,'Dados Dash'!$A$52)</f>
        <v>#REF!</v>
      </c>
    </row>
    <row r="61" spans="1:4" x14ac:dyDescent="0.25">
      <c r="A61" s="2" t="s">
        <v>39</v>
      </c>
      <c r="B61" s="2" t="e">
        <f>COUNTIFS(#REF!,"Conselho, sindicato ou associação de profissionais",#REF!,'Dados Dash'!$A$50)</f>
        <v>#REF!</v>
      </c>
      <c r="C61" s="2" t="e">
        <f>COUNTIFS(#REF!,"Conselho, sindicato ou associação de profissionais",#REF!,'Dados Dash'!$A$51)</f>
        <v>#REF!</v>
      </c>
      <c r="D61" s="2" t="e">
        <f>COUNTIFS(#REF!,"Conselho, sindicato ou associação de profissionais",#REF!,'Dados Dash'!$A$52)</f>
        <v>#REF!</v>
      </c>
    </row>
    <row r="62" spans="1:4" x14ac:dyDescent="0.25">
      <c r="A62" s="2" t="s">
        <v>38</v>
      </c>
      <c r="B62" s="2" t="e">
        <f>COUNTIFS(#REF!,"Entidade de defesa do consumidor ou associação de pacientes",#REF!,'Dados Dash'!$A$50)</f>
        <v>#REF!</v>
      </c>
      <c r="C62" s="2" t="e">
        <f>COUNTIFS(#REF!,"Entidade de defesa do consumidor ou associação de pacientes",#REF!,'Dados Dash'!$A$51)</f>
        <v>#REF!</v>
      </c>
      <c r="D62" s="2" t="e">
        <f>COUNTIFS(#REF!,"Entidade de defesa do consumidor ou associação de pacientes",#REF!,'Dados Dash'!$A$52)</f>
        <v>#REF!</v>
      </c>
    </row>
    <row r="63" spans="1:4" x14ac:dyDescent="0.25">
      <c r="A63" s="2" t="s">
        <v>37</v>
      </c>
      <c r="B63" s="2" t="e">
        <f>COUNTIFS(#REF!,"Órgão ou entidade do poder público",#REF!,'Dados Dash'!$A$50)</f>
        <v>#REF!</v>
      </c>
      <c r="C63" s="2" t="e">
        <f>COUNTIFS(#REF!,"Órgão ou entidade do poder público",#REF!,'Dados Dash'!$A$51)</f>
        <v>#REF!</v>
      </c>
      <c r="D63" s="2" t="e">
        <f>COUNTIFS(#REF!,"Órgão ou entidade do poder público",#REF!,'Dados Dash'!$A$52)</f>
        <v>#REF!</v>
      </c>
    </row>
    <row r="64" spans="1:4" x14ac:dyDescent="0.25">
      <c r="A64" s="2" t="s">
        <v>36</v>
      </c>
      <c r="B64" s="2" t="e">
        <f>COUNTIFS(#REF!,"Cidadão ou consumidor",#REF!,'Dados Dash'!$A$50)</f>
        <v>#REF!</v>
      </c>
      <c r="C64" s="2" t="e">
        <f>COUNTIFS(#REF!,"Cidadão ou consumidor",#REF!,'Dados Dash'!$A$51)</f>
        <v>#REF!</v>
      </c>
      <c r="D64" s="2" t="e">
        <f>COUNTIFS(#REF!,"Cidadão ou consumidor",#REF!,'Dados Dash'!$A$52)</f>
        <v>#REF!</v>
      </c>
    </row>
    <row r="65" spans="1:4" x14ac:dyDescent="0.25">
      <c r="A65" s="2" t="s">
        <v>25</v>
      </c>
      <c r="B65" s="2" t="e">
        <f>COUNTIFS(#REF!,"Pesquisador ou membro da comunidade científica",#REF!,'Dados Dash'!$A$50)</f>
        <v>#REF!</v>
      </c>
      <c r="C65" s="2" t="e">
        <f>COUNTIFS(#REF!,"Pesquisador ou membro da comunidade científica",#REF!,'Dados Dash'!$A$51)</f>
        <v>#REF!</v>
      </c>
      <c r="D65" s="2" t="e">
        <f>COUNTIFS(#REF!,"Pesquisador ou membro da comunidade científica",#REF!,'Dados Dash'!$A$52)</f>
        <v>#REF!</v>
      </c>
    </row>
    <row r="66" spans="1:4" x14ac:dyDescent="0.25">
      <c r="A66" s="2" t="s">
        <v>29</v>
      </c>
      <c r="B66" s="2" t="e">
        <f>COUNTIFS(#REF!,"Outro profissional relacionado ao tema",#REF!,'Dados Dash'!$A$50)</f>
        <v>#REF!</v>
      </c>
      <c r="C66" s="2" t="e">
        <f>COUNTIFS(#REF!,"Outro profissional relacionado ao tema",#REF!,'Dados Dash'!$A$51)</f>
        <v>#REF!</v>
      </c>
      <c r="D66" s="2" t="e">
        <f>COUNTIFS(#REF!,"Outro profissional relacionado ao tema",#REF!,'Dados Dash'!$A$52)</f>
        <v>#REF!</v>
      </c>
    </row>
    <row r="67" spans="1:4" x14ac:dyDescent="0.25">
      <c r="A67" s="2" t="s">
        <v>2</v>
      </c>
      <c r="B67" s="2" t="e">
        <f>COUNTIFS(#REF!,"Profissional de saúde",#REF!,'Dados Dash'!$A$50)</f>
        <v>#REF!</v>
      </c>
      <c r="C67" s="2" t="e">
        <f>COUNTIFS(#REF!,"Profissional de saúde",#REF!,'Dados Dash'!$A$51)</f>
        <v>#REF!</v>
      </c>
      <c r="D67" s="2" t="e">
        <f>COUNTIFS(#REF!,"Profissional de saúde",#REF!,'Dados Dash'!$A$52)</f>
        <v>#REF!</v>
      </c>
    </row>
    <row r="70" spans="1:4" x14ac:dyDescent="0.25">
      <c r="A70" s="2" t="s">
        <v>46</v>
      </c>
    </row>
    <row r="71" spans="1:4" x14ac:dyDescent="0.25">
      <c r="A71" s="2" t="s">
        <v>43</v>
      </c>
    </row>
    <row r="72" spans="1:4" x14ac:dyDescent="0.25">
      <c r="A72" s="2" t="s">
        <v>47</v>
      </c>
    </row>
    <row r="73" spans="1:4" x14ac:dyDescent="0.25">
      <c r="A73" s="2" t="s">
        <v>44</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3"/>
  <dimension ref="A2:A15"/>
  <sheetViews>
    <sheetView workbookViewId="0">
      <selection activeCell="D11" sqref="D11"/>
    </sheetView>
  </sheetViews>
  <sheetFormatPr defaultRowHeight="12.75" x14ac:dyDescent="0.2"/>
  <cols>
    <col min="1" max="1" width="25.140625" customWidth="1"/>
  </cols>
  <sheetData>
    <row r="2" spans="1:1" x14ac:dyDescent="0.2">
      <c r="A2" t="s">
        <v>0</v>
      </c>
    </row>
    <row r="3" spans="1:1" x14ac:dyDescent="0.2">
      <c r="A3" t="s">
        <v>19</v>
      </c>
    </row>
    <row r="4" spans="1:1" x14ac:dyDescent="0.2">
      <c r="A4" t="s">
        <v>20</v>
      </c>
    </row>
    <row r="5" spans="1:1" x14ac:dyDescent="0.2">
      <c r="A5" t="s">
        <v>21</v>
      </c>
    </row>
    <row r="6" spans="1:1" x14ac:dyDescent="0.2">
      <c r="A6" t="s">
        <v>53</v>
      </c>
    </row>
    <row r="7" spans="1:1" x14ac:dyDescent="0.2">
      <c r="A7" t="s">
        <v>26</v>
      </c>
    </row>
    <row r="8" spans="1:1" x14ac:dyDescent="0.2">
      <c r="A8" t="s">
        <v>54</v>
      </c>
    </row>
    <row r="9" spans="1:1" x14ac:dyDescent="0.2">
      <c r="A9" t="s">
        <v>27</v>
      </c>
    </row>
    <row r="12" spans="1:1" x14ac:dyDescent="0.2">
      <c r="A12" t="s">
        <v>51</v>
      </c>
    </row>
    <row r="13" spans="1:1" x14ac:dyDescent="0.2">
      <c r="A13" t="s">
        <v>52</v>
      </c>
    </row>
    <row r="14" spans="1:1" x14ac:dyDescent="0.2">
      <c r="A14" t="s">
        <v>8</v>
      </c>
    </row>
    <row r="15" spans="1:1" x14ac:dyDescent="0.2">
      <c r="A15" t="s">
        <v>30</v>
      </c>
    </row>
  </sheetData>
  <pageMargins left="0.511811024" right="0.511811024" top="0.78740157499999996" bottom="0.78740157499999996" header="0.31496062000000002" footer="0.31496062000000002"/>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workbookViewId="0">
      <selection activeCell="N18" sqref="N18"/>
    </sheetView>
  </sheetViews>
  <sheetFormatPr defaultRowHeight="12.75" x14ac:dyDescent="0.2"/>
  <sheetData/>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18" ma:contentTypeDescription="Crie um novo documento." ma:contentTypeScope="" ma:versionID="43cfdeddc956750203685f69724b81af">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0a468b96b2d8def308a09d9eb18d4f32"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362D28E-79B7-47BF-AACD-DFC8F38A7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632ACC-9A9D-42BD-9661-CD870B98433D}">
  <ds:schemaRefs>
    <ds:schemaRef ds:uri="http://schemas.microsoft.com/sharepoint/v3/contenttype/forms"/>
  </ds:schemaRefs>
</ds:datastoreItem>
</file>

<file path=customXml/itemProps3.xml><?xml version="1.0" encoding="utf-8"?>
<ds:datastoreItem xmlns:ds="http://schemas.openxmlformats.org/officeDocument/2006/customXml" ds:itemID="{9BE2A961-F94D-4D61-8586-A4CC423FEFA1}">
  <ds:schemaRefs>
    <ds:schemaRef ds:uri="http://purl.org/dc/terms/"/>
    <ds:schemaRef ds:uri="1b481078-05fd-4425-adfc-5f858dcaa140"/>
    <ds:schemaRef ds:uri="3358cef2-5e33-4382-9f34-ebdf29ebf261"/>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Contribuições por pessoa</vt:lpstr>
      <vt:lpstr>Dados Dash</vt:lpstr>
      <vt:lpstr>Lista suspensa</vt:lpstr>
      <vt:lpstr>Planilha2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Edson Verissimo</dc:creator>
  <cp:lastModifiedBy>Dalmo Aniceto</cp:lastModifiedBy>
  <dcterms:created xsi:type="dcterms:W3CDTF">2018-04-13T10:29:10Z</dcterms:created>
  <dcterms:modified xsi:type="dcterms:W3CDTF">2024-06-19T12:14:35Z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ies>
</file>