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debora.domingues\Desktop\"/>
    </mc:Choice>
  </mc:AlternateContent>
  <workbookProtection workbookAlgorithmName="SHA-512" workbookHashValue="LxjHd89uf34ENcNJTpGDvtccV0XZT0fQQTgAitKr9rmtYRCgUvqFmpwGADXyyrbja021RC65/zJqZER6CIoBig==" workbookSaltValue="xpOX/TYlewgPk5byHyUtBA==" workbookSpinCount="100000" lockStructure="1"/>
  <bookViews>
    <workbookView xWindow="720" yWindow="405" windowWidth="24240" windowHeight="12300"/>
  </bookViews>
  <sheets>
    <sheet name="Parcelamento PRD" sheetId="4" r:id="rId1"/>
    <sheet name="Opções de Pagamento" sheetId="5" state="hidden" r:id="rId2"/>
  </sheets>
  <definedNames>
    <definedName name="_xlnm._FilterDatabase" localSheetId="0" hidden="1">'Parcelamento PRD'!$B$2:$H$16</definedName>
    <definedName name="_xlnm.Print_Area" localSheetId="0">'Parcelamento PRD'!$A$1:$H$29</definedName>
  </definedNames>
  <calcPr calcId="171027"/>
</workbook>
</file>

<file path=xl/calcChain.xml><?xml version="1.0" encoding="utf-8"?>
<calcChain xmlns="http://schemas.openxmlformats.org/spreadsheetml/2006/main">
  <c r="G11" i="4" l="1"/>
  <c r="F11" i="4"/>
  <c r="E11" i="4"/>
  <c r="D11" i="4"/>
  <c r="C11" i="4"/>
  <c r="F8" i="4" l="1"/>
  <c r="D15" i="4" l="1"/>
  <c r="E15" i="4" s="1"/>
  <c r="D16" i="4" l="1"/>
  <c r="E16" i="4" s="1"/>
  <c r="D14" i="4"/>
  <c r="F14" i="4" s="1"/>
  <c r="G8" i="4"/>
  <c r="D17" i="4" l="1"/>
  <c r="F15" i="4"/>
  <c r="F16" i="4"/>
  <c r="E17" i="4" l="1"/>
  <c r="F17" i="4"/>
  <c r="B14" i="4" l="1"/>
  <c r="G14" i="4"/>
</calcChain>
</file>

<file path=xl/sharedStrings.xml><?xml version="1.0" encoding="utf-8"?>
<sst xmlns="http://schemas.openxmlformats.org/spreadsheetml/2006/main" count="65" uniqueCount="55">
  <si>
    <t>Principal</t>
  </si>
  <si>
    <t>Juros</t>
  </si>
  <si>
    <t>Valor Total</t>
  </si>
  <si>
    <t>Pagamento</t>
  </si>
  <si>
    <t>Segunda Prestação</t>
  </si>
  <si>
    <t xml:space="preserve">Pessoa Fisica </t>
  </si>
  <si>
    <t>Valor da Parcela Mínimia</t>
  </si>
  <si>
    <t>Pessoa Jurídica</t>
  </si>
  <si>
    <t>Percentual da Antecipação
Div Consol.</t>
  </si>
  <si>
    <t>Número de Parcelas</t>
  </si>
  <si>
    <t>Até 60 Parcelas</t>
  </si>
  <si>
    <t>Até 120 Parcelas</t>
  </si>
  <si>
    <t>Até 240 parcelas</t>
  </si>
  <si>
    <t>Até 2 Parcelas</t>
  </si>
  <si>
    <t xml:space="preserve">Entrada + Parcelamento até 59 prestações </t>
  </si>
  <si>
    <t xml:space="preserve">Entrada + Parcelamento até 119 prestações </t>
  </si>
  <si>
    <t>Entrada + Parcelamento até 239 prestações</t>
  </si>
  <si>
    <t>Entrada + 01 prestação</t>
  </si>
  <si>
    <t>Opções de Pagamento</t>
  </si>
  <si>
    <t>Valor da Primeira Prestação</t>
  </si>
  <si>
    <t>Data da Simulação</t>
  </si>
  <si>
    <t>NOME:</t>
  </si>
  <si>
    <t>Desconto Concedido</t>
  </si>
  <si>
    <t xml:space="preserve">Valor Devido Consolidado </t>
  </si>
  <si>
    <t>De 121 a 240 parcelas</t>
  </si>
  <si>
    <t>De 03 a 60 Parcelas</t>
  </si>
  <si>
    <t>De 61 a 120 Parcelas</t>
  </si>
  <si>
    <t>CPF</t>
  </si>
  <si>
    <t>CNPJ</t>
  </si>
  <si>
    <t>LEI 13.494/2017 e RDC 206/2017 ANVISA</t>
  </si>
  <si>
    <t>TABELA DE DESCONTOS</t>
  </si>
  <si>
    <t>000.000.000-00</t>
  </si>
  <si>
    <t>99.999.999/9999-99</t>
  </si>
  <si>
    <t>Número do Débito</t>
  </si>
  <si>
    <t>Percentual de Antecipação da 
Divida Consolidada</t>
  </si>
  <si>
    <t>Opção de Pagamento Previsto no Art. 13 da  RDC 206/2017 ANVISA</t>
  </si>
  <si>
    <t>Multas de Mora</t>
  </si>
  <si>
    <t>Juros de Mora</t>
  </si>
  <si>
    <t>Descrição do Parcelamento</t>
  </si>
  <si>
    <t>Valor Base das Demais  Prestações</t>
  </si>
  <si>
    <t>Percentual da Antecipação da 
Dívida  Consolidada</t>
  </si>
  <si>
    <t>INFORMAÇÕES BÁSICAS DO DEVEDOR</t>
  </si>
  <si>
    <t>Orientações de Preenchimento:</t>
  </si>
  <si>
    <t>INFORMAÇÕES DO PARCELAMENTO (SIMULAÇÃO)</t>
  </si>
  <si>
    <t>1. Esta planilha apresenta simulação para solicitação de parcelamento,  estando sujeita à revisão e validação pela Gerência de Gestão da Arrecadação - GEGAR, nos termos da RDC 206/2017.
2. Os dados acima deverão ser preenchidos pelo interessado conforme dados disponíveis no Sistema de Emissão de Boletos e Parcelamento de Débitos - SISPAR, disponível no endereço www.anvisa.gov.br/SISPAR.
3. O preenchimento com dados incorretos pode ensejar o indeferimento sumário da solicitação de parcelamento.</t>
  </si>
  <si>
    <t>Planilha de Simulação de Cálculo do PRD ANVISA(Versão 2018.1.0)</t>
  </si>
  <si>
    <t>Valor Inicial do Débito 
(Atualizado na Data da Simulação)</t>
  </si>
  <si>
    <t>Valor do Juros de Mora</t>
  </si>
  <si>
    <t>Valor da Multa de Mora</t>
  </si>
  <si>
    <t>Valor Total Atualizado</t>
  </si>
  <si>
    <t>-</t>
  </si>
  <si>
    <t>Multa de Mora</t>
  </si>
  <si>
    <t>Percentual de Desconto na Multa de Mora</t>
  </si>
  <si>
    <t>Precentual de Desconto nos Juros de Mora</t>
  </si>
  <si>
    <t xml:space="preserve">Multas de Mora e de Ofício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</si>
</sst>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R$ &quot;#,##0.00_);\(&quot;R$ &quot;#,##0.00\)"/>
    <numFmt numFmtId="165" formatCode="_(* #,##0.00_);_(* \(#,##0.00\);_(* &quot;-&quot;??_);_(@_)"/>
    <numFmt numFmtId="166" formatCode="00,000"/>
    <numFmt numFmtId="167" formatCode="&quot;R$ 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0" fontId="3" fillId="0" borderId="1" xfId="0" applyFont="1" applyFill="1" applyBorder="1"/>
    <xf numFmtId="9" fontId="3" fillId="0" borderId="1" xfId="0" applyNumberFormat="1" applyFont="1" applyFill="1" applyBorder="1" applyAlignment="1">
      <alignment vertical="center"/>
    </xf>
    <xf numFmtId="9" fontId="3" fillId="0" borderId="1" xfId="2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9" fontId="6" fillId="0" borderId="0" xfId="2" applyFont="1" applyFill="1" applyAlignment="1">
      <alignment vertical="center"/>
    </xf>
    <xf numFmtId="165" fontId="5" fillId="0" borderId="0" xfId="1" applyFont="1" applyFill="1" applyAlignment="1">
      <alignment vertical="center"/>
    </xf>
    <xf numFmtId="9" fontId="5" fillId="0" borderId="0" xfId="2" applyFont="1" applyFill="1" applyAlignment="1">
      <alignment vertical="center"/>
    </xf>
    <xf numFmtId="0" fontId="3" fillId="0" borderId="1" xfId="0" applyFont="1" applyBorder="1"/>
    <xf numFmtId="9" fontId="3" fillId="0" borderId="1" xfId="2" applyFont="1" applyBorder="1" applyAlignment="1">
      <alignment horizontal="center"/>
    </xf>
    <xf numFmtId="9" fontId="3" fillId="0" borderId="1" xfId="0" applyNumberFormat="1" applyFont="1" applyFill="1" applyBorder="1" applyAlignment="1">
      <alignment horizontal="center" vertical="center"/>
    </xf>
    <xf numFmtId="9" fontId="3" fillId="0" borderId="1" xfId="2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9" fontId="3" fillId="0" borderId="11" xfId="2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11" xfId="0" applyFill="1" applyBorder="1"/>
    <xf numFmtId="0" fontId="3" fillId="0" borderId="11" xfId="0" applyFont="1" applyFill="1" applyBorder="1"/>
    <xf numFmtId="0" fontId="0" fillId="3" borderId="5" xfId="0" applyFill="1" applyBorder="1"/>
    <xf numFmtId="0" fontId="0" fillId="3" borderId="13" xfId="0" applyFill="1" applyBorder="1"/>
    <xf numFmtId="0" fontId="3" fillId="0" borderId="13" xfId="0" applyFont="1" applyFill="1" applyBorder="1"/>
    <xf numFmtId="9" fontId="3" fillId="0" borderId="13" xfId="0" applyNumberFormat="1" applyFont="1" applyFill="1" applyBorder="1" applyAlignment="1">
      <alignment horizontal="center" vertical="center"/>
    </xf>
    <xf numFmtId="9" fontId="3" fillId="0" borderId="13" xfId="2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167" fontId="5" fillId="3" borderId="1" xfId="1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167" fontId="4" fillId="3" borderId="11" xfId="1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165" fontId="5" fillId="0" borderId="27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5" fillId="0" borderId="0" xfId="1" applyFont="1" applyFill="1" applyBorder="1" applyAlignment="1">
      <alignment vertical="center"/>
    </xf>
    <xf numFmtId="9" fontId="5" fillId="3" borderId="1" xfId="2" applyFont="1" applyFill="1" applyBorder="1" applyAlignment="1">
      <alignment vertical="center"/>
    </xf>
    <xf numFmtId="9" fontId="5" fillId="3" borderId="10" xfId="2" applyFont="1" applyFill="1" applyBorder="1" applyAlignment="1">
      <alignment vertical="center"/>
    </xf>
    <xf numFmtId="9" fontId="5" fillId="3" borderId="11" xfId="2" applyFont="1" applyFill="1" applyBorder="1" applyAlignment="1">
      <alignment vertical="center"/>
    </xf>
    <xf numFmtId="9" fontId="5" fillId="3" borderId="12" xfId="2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65" fontId="5" fillId="0" borderId="12" xfId="1" applyFont="1" applyFill="1" applyBorder="1" applyAlignment="1">
      <alignment vertical="center"/>
    </xf>
    <xf numFmtId="167" fontId="5" fillId="3" borderId="1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167" fontId="4" fillId="3" borderId="11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167" fontId="5" fillId="3" borderId="18" xfId="0" applyNumberFormat="1" applyFont="1" applyFill="1" applyBorder="1" applyAlignment="1">
      <alignment vertical="center"/>
    </xf>
    <xf numFmtId="167" fontId="4" fillId="3" borderId="11" xfId="0" applyNumberFormat="1" applyFont="1" applyFill="1" applyBorder="1" applyAlignment="1">
      <alignment vertical="center"/>
    </xf>
    <xf numFmtId="0" fontId="0" fillId="0" borderId="7" xfId="0" applyBorder="1"/>
    <xf numFmtId="0" fontId="5" fillId="0" borderId="11" xfId="0" applyFont="1" applyFill="1" applyBorder="1" applyAlignment="1">
      <alignment vertical="center"/>
    </xf>
    <xf numFmtId="0" fontId="0" fillId="0" borderId="5" xfId="0" applyBorder="1"/>
    <xf numFmtId="0" fontId="5" fillId="0" borderId="13" xfId="0" applyFont="1" applyFill="1" applyBorder="1" applyAlignment="1">
      <alignment vertical="center"/>
    </xf>
    <xf numFmtId="165" fontId="5" fillId="0" borderId="14" xfId="1" applyFont="1" applyFill="1" applyBorder="1" applyAlignment="1">
      <alignment vertical="center"/>
    </xf>
    <xf numFmtId="0" fontId="5" fillId="7" borderId="7" xfId="0" applyFont="1" applyFill="1" applyBorder="1" applyAlignment="1" applyProtection="1">
      <alignment horizontal="center" vertical="center"/>
      <protection locked="0"/>
    </xf>
    <xf numFmtId="0" fontId="0" fillId="0" borderId="42" xfId="0" applyBorder="1"/>
    <xf numFmtId="0" fontId="0" fillId="0" borderId="43" xfId="0" applyBorder="1"/>
    <xf numFmtId="9" fontId="3" fillId="3" borderId="11" xfId="0" applyNumberFormat="1" applyFont="1" applyFill="1" applyBorder="1" applyAlignment="1">
      <alignment horizontal="center" vertical="center"/>
    </xf>
    <xf numFmtId="167" fontId="5" fillId="3" borderId="45" xfId="0" applyNumberFormat="1" applyFont="1" applyFill="1" applyBorder="1" applyAlignment="1">
      <alignment vertical="center"/>
    </xf>
    <xf numFmtId="14" fontId="5" fillId="3" borderId="12" xfId="0" applyNumberFormat="1" applyFont="1" applyFill="1" applyBorder="1" applyAlignment="1">
      <alignment horizontal="center" vertical="center"/>
    </xf>
    <xf numFmtId="167" fontId="5" fillId="8" borderId="11" xfId="0" applyNumberFormat="1" applyFont="1" applyFill="1" applyBorder="1" applyAlignment="1" applyProtection="1">
      <alignment horizontal="center" vertical="center"/>
      <protection locked="0"/>
    </xf>
    <xf numFmtId="166" fontId="4" fillId="8" borderId="7" xfId="0" applyNumberFormat="1" applyFont="1" applyFill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 textRotation="90"/>
    </xf>
    <xf numFmtId="0" fontId="15" fillId="0" borderId="46" xfId="0" applyFont="1" applyFill="1" applyBorder="1" applyAlignment="1">
      <alignment vertical="center" textRotation="90"/>
    </xf>
    <xf numFmtId="0" fontId="5" fillId="0" borderId="27" xfId="0" applyFont="1" applyFill="1" applyBorder="1"/>
    <xf numFmtId="9" fontId="5" fillId="0" borderId="27" xfId="0" applyNumberFormat="1" applyFont="1" applyFill="1" applyBorder="1" applyAlignment="1">
      <alignment vertical="center"/>
    </xf>
    <xf numFmtId="9" fontId="5" fillId="0" borderId="27" xfId="2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167" fontId="5" fillId="3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9" fontId="5" fillId="3" borderId="11" xfId="0" applyNumberFormat="1" applyFont="1" applyFill="1" applyBorder="1" applyAlignment="1">
      <alignment horizontal="center" vertical="center"/>
    </xf>
    <xf numFmtId="167" fontId="9" fillId="0" borderId="35" xfId="0" applyNumberFormat="1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5" fillId="8" borderId="22" xfId="0" applyFont="1" applyFill="1" applyBorder="1" applyAlignment="1" applyProtection="1">
      <alignment horizontal="left" vertical="center"/>
      <protection locked="0"/>
    </xf>
    <xf numFmtId="0" fontId="5" fillId="8" borderId="29" xfId="0" applyFont="1" applyFill="1" applyBorder="1" applyAlignment="1" applyProtection="1">
      <alignment horizontal="left" vertical="center"/>
      <protection locked="0"/>
    </xf>
    <xf numFmtId="0" fontId="5" fillId="8" borderId="30" xfId="0" applyFont="1" applyFill="1" applyBorder="1" applyAlignment="1" applyProtection="1">
      <alignment horizontal="left" vertical="center"/>
      <protection locked="0"/>
    </xf>
    <xf numFmtId="164" fontId="10" fillId="4" borderId="36" xfId="0" applyNumberFormat="1" applyFont="1" applyFill="1" applyBorder="1" applyAlignment="1">
      <alignment horizontal="center" vertical="center" wrapText="1"/>
    </xf>
    <xf numFmtId="164" fontId="10" fillId="4" borderId="37" xfId="0" applyNumberFormat="1" applyFont="1" applyFill="1" applyBorder="1" applyAlignment="1">
      <alignment horizontal="center" vertical="center" wrapText="1"/>
    </xf>
    <xf numFmtId="164" fontId="10" fillId="4" borderId="38" xfId="0" applyNumberFormat="1" applyFont="1" applyFill="1" applyBorder="1" applyAlignment="1">
      <alignment horizontal="center" vertical="center" wrapText="1"/>
    </xf>
    <xf numFmtId="167" fontId="4" fillId="4" borderId="24" xfId="0" applyNumberFormat="1" applyFont="1" applyFill="1" applyBorder="1" applyAlignment="1">
      <alignment horizontal="center" vertical="center" wrapText="1"/>
    </xf>
    <xf numFmtId="167" fontId="4" fillId="4" borderId="25" xfId="0" applyNumberFormat="1" applyFont="1" applyFill="1" applyBorder="1" applyAlignment="1">
      <alignment horizontal="center" vertical="center" wrapText="1"/>
    </xf>
    <xf numFmtId="167" fontId="4" fillId="4" borderId="2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49" fontId="5" fillId="8" borderId="8" xfId="0" applyNumberFormat="1" applyFont="1" applyFill="1" applyBorder="1" applyAlignment="1" applyProtection="1">
      <alignment horizontal="left" vertical="center"/>
      <protection locked="0"/>
    </xf>
    <xf numFmtId="49" fontId="5" fillId="8" borderId="33" xfId="0" applyNumberFormat="1" applyFont="1" applyFill="1" applyBorder="1" applyAlignment="1" applyProtection="1">
      <alignment horizontal="left" vertical="center"/>
      <protection locked="0"/>
    </xf>
    <xf numFmtId="49" fontId="5" fillId="8" borderId="9" xfId="0" applyNumberFormat="1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12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5050"/>
      <color rgb="FFFF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21771</xdr:colOff>
      <xdr:row>1</xdr:row>
      <xdr:rowOff>10885</xdr:rowOff>
    </xdr:from>
    <xdr:to>
      <xdr:col>2</xdr:col>
      <xdr:colOff>0</xdr:colOff>
      <xdr:row>1</xdr:row>
      <xdr:rowOff>258846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51D84F3-C645-4C34-BE7D-26E1FF50F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56" y="135443"/>
          <a:ext cx="1399652" cy="247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I33"/>
  <sheetViews>
    <sheetView showGridLines="0" tabSelected="1" zoomScale="106" zoomScaleNormal="106" zoomScaleSheetLayoutView="130" workbookViewId="0">
      <selection activeCell="K7" sqref="K7"/>
    </sheetView>
  </sheetViews>
  <sheetFormatPr defaultColWidth="3.42578125" defaultRowHeight="15.75" x14ac:dyDescent="0.25"/>
  <cols>
    <col min="1" max="1" width="2" style="5" customWidth="1"/>
    <col min="2" max="2" width="21.28515625" style="5" customWidth="1"/>
    <col min="3" max="3" width="20.28515625" style="5" bestFit="1" customWidth="1"/>
    <col min="4" max="4" width="18.42578125" style="8" bestFit="1" customWidth="1"/>
    <col min="5" max="5" width="20.28515625" style="8" customWidth="1"/>
    <col min="6" max="6" width="19.5703125" style="5" customWidth="1"/>
    <col min="7" max="7" width="20.5703125" style="5" customWidth="1"/>
    <col min="8" max="8" width="2" style="5" customWidth="1"/>
    <col min="9" max="16384" width="3.42578125" style="5"/>
  </cols>
  <sheetData>
    <row r="1" spans="1:9" ht="9.75" customHeight="1" thickBot="1" x14ac:dyDescent="0.3">
      <c r="A1" s="70"/>
      <c r="B1" s="69"/>
    </row>
    <row r="2" spans="1:9" ht="21.75" customHeight="1" thickBot="1" x14ac:dyDescent="0.3">
      <c r="A2" s="71"/>
      <c r="B2" s="102" t="s">
        <v>41</v>
      </c>
      <c r="C2" s="103"/>
      <c r="D2" s="103"/>
      <c r="E2" s="103"/>
      <c r="F2" s="103"/>
      <c r="G2" s="104"/>
    </row>
    <row r="3" spans="1:9" x14ac:dyDescent="0.25">
      <c r="A3" s="71"/>
      <c r="B3" s="52" t="s">
        <v>21</v>
      </c>
      <c r="C3" s="105"/>
      <c r="D3" s="106"/>
      <c r="E3" s="106"/>
      <c r="F3" s="106"/>
      <c r="G3" s="107"/>
    </row>
    <row r="4" spans="1:9" ht="16.5" thickBot="1" x14ac:dyDescent="0.3">
      <c r="A4" s="71"/>
      <c r="B4" s="68"/>
      <c r="C4" s="118"/>
      <c r="D4" s="119"/>
      <c r="E4" s="119"/>
      <c r="F4" s="119"/>
      <c r="G4" s="120"/>
    </row>
    <row r="5" spans="1:9" ht="9.75" customHeight="1" thickBot="1" x14ac:dyDescent="0.3">
      <c r="B5" s="114"/>
      <c r="C5" s="114"/>
      <c r="D5" s="114"/>
      <c r="E5" s="114"/>
      <c r="F5" s="114"/>
      <c r="G5" s="114"/>
    </row>
    <row r="6" spans="1:9" ht="21.75" thickBot="1" x14ac:dyDescent="0.3">
      <c r="B6" s="115" t="s">
        <v>43</v>
      </c>
      <c r="C6" s="116"/>
      <c r="D6" s="116"/>
      <c r="E6" s="116"/>
      <c r="F6" s="116"/>
      <c r="G6" s="117"/>
    </row>
    <row r="7" spans="1:9" ht="63" x14ac:dyDescent="0.25">
      <c r="B7" s="30" t="s">
        <v>33</v>
      </c>
      <c r="C7" s="29" t="s">
        <v>46</v>
      </c>
      <c r="D7" s="29" t="s">
        <v>47</v>
      </c>
      <c r="E7" s="29" t="s">
        <v>48</v>
      </c>
      <c r="F7" s="29" t="s">
        <v>49</v>
      </c>
      <c r="G7" s="32" t="s">
        <v>20</v>
      </c>
    </row>
    <row r="8" spans="1:9" ht="16.5" thickBot="1" x14ac:dyDescent="0.3">
      <c r="B8" s="67"/>
      <c r="C8" s="66"/>
      <c r="D8" s="66"/>
      <c r="E8" s="66"/>
      <c r="F8" s="49">
        <f>SUM(C8:E8)</f>
        <v>0</v>
      </c>
      <c r="G8" s="65">
        <f ca="1">TODAY()</f>
        <v>43187</v>
      </c>
    </row>
    <row r="9" spans="1:9" ht="9.75" customHeight="1" thickBot="1" x14ac:dyDescent="0.3">
      <c r="B9" s="36"/>
      <c r="C9" s="36"/>
      <c r="D9" s="37"/>
      <c r="E9" s="37"/>
      <c r="F9" s="36"/>
      <c r="G9" s="36"/>
    </row>
    <row r="10" spans="1:9" ht="70.5" customHeight="1" x14ac:dyDescent="0.25">
      <c r="B10" s="30" t="s">
        <v>35</v>
      </c>
      <c r="C10" s="31" t="s">
        <v>34</v>
      </c>
      <c r="D10" s="31" t="s">
        <v>53</v>
      </c>
      <c r="E10" s="31" t="s">
        <v>52</v>
      </c>
      <c r="F10" s="82" t="s">
        <v>6</v>
      </c>
      <c r="G10" s="83"/>
    </row>
    <row r="11" spans="1:9" ht="16.5" thickBot="1" x14ac:dyDescent="0.3">
      <c r="B11" s="60"/>
      <c r="C11" s="63" t="e">
        <f>VLOOKUP(B11,'Opções de Pagamento'!A8:D247,2,0)</f>
        <v>#N/A</v>
      </c>
      <c r="D11" s="63" t="e">
        <f>VLOOKUP(B11,'Opções de Pagamento'!A8:D247,3,0)</f>
        <v>#N/A</v>
      </c>
      <c r="E11" s="63" t="e">
        <f>VLOOKUP(B11,'Opções de Pagamento'!A8:D247,4,0)</f>
        <v>#N/A</v>
      </c>
      <c r="F11" s="48" t="str">
        <f>IF(B4="CPF",'Opções de Pagamento'!J2,'Opções de Pagamento'!J3)</f>
        <v>Pessoa Jurídica</v>
      </c>
      <c r="G11" s="64">
        <f>IF(B4="CPF",'Opções de Pagamento'!K2,'Opções de Pagamento'!K3)</f>
        <v>1000</v>
      </c>
    </row>
    <row r="12" spans="1:9" ht="9" customHeight="1" thickBot="1" x14ac:dyDescent="0.3">
      <c r="B12" s="50"/>
      <c r="C12" s="51"/>
      <c r="D12" s="51"/>
      <c r="E12" s="51"/>
      <c r="F12" s="51"/>
      <c r="G12" s="51"/>
    </row>
    <row r="13" spans="1:9" ht="31.5" x14ac:dyDescent="0.25">
      <c r="B13" s="30" t="s">
        <v>19</v>
      </c>
      <c r="C13" s="84" t="s">
        <v>38</v>
      </c>
      <c r="D13" s="85"/>
      <c r="E13" s="29" t="s">
        <v>22</v>
      </c>
      <c r="F13" s="29" t="s">
        <v>23</v>
      </c>
      <c r="G13" s="32" t="s">
        <v>39</v>
      </c>
    </row>
    <row r="14" spans="1:9" s="6" customFormat="1" ht="20.25" customHeight="1" x14ac:dyDescent="0.25">
      <c r="B14" s="108" t="e">
        <f>IF(F17/(B11-1)&lt;G11,"VALOR DAS PARCELAS INSUFICIENTE - ART. 15 RDC 206/2017 ANVISA",F8*C11)</f>
        <v>#N/A</v>
      </c>
      <c r="C14" s="33" t="s">
        <v>0</v>
      </c>
      <c r="D14" s="28" t="e">
        <f>C8-(C8*C11)</f>
        <v>#N/A</v>
      </c>
      <c r="E14" s="76" t="s">
        <v>50</v>
      </c>
      <c r="F14" s="53" t="e">
        <f>D14</f>
        <v>#N/A</v>
      </c>
      <c r="G14" s="111" t="e">
        <f>IF(F17/(B11-1)&lt;G11,"VALOR DAS PARCELAS INSUFICIENTE - ART. 15 RDC 206/2017 ANVISA",F17/(B11-1))</f>
        <v>#N/A</v>
      </c>
      <c r="H14" s="81"/>
      <c r="I14" s="7"/>
    </row>
    <row r="15" spans="1:9" ht="20.25" customHeight="1" x14ac:dyDescent="0.25">
      <c r="B15" s="109"/>
      <c r="C15" s="33" t="s">
        <v>1</v>
      </c>
      <c r="D15" s="28" t="e">
        <f>D8-(D8*C11)</f>
        <v>#N/A</v>
      </c>
      <c r="E15" s="47" t="e">
        <f>D15*D11</f>
        <v>#N/A</v>
      </c>
      <c r="F15" s="53" t="e">
        <f>D15-E15</f>
        <v>#N/A</v>
      </c>
      <c r="G15" s="112"/>
      <c r="H15" s="81"/>
    </row>
    <row r="16" spans="1:9" ht="20.25" customHeight="1" x14ac:dyDescent="0.25">
      <c r="B16" s="109"/>
      <c r="C16" s="33" t="s">
        <v>51</v>
      </c>
      <c r="D16" s="28" t="e">
        <f>E8-(E8*C11)</f>
        <v>#N/A</v>
      </c>
      <c r="E16" s="47" t="e">
        <f>D16*E11</f>
        <v>#N/A</v>
      </c>
      <c r="F16" s="53" t="e">
        <f>D16-E16</f>
        <v>#N/A</v>
      </c>
      <c r="G16" s="112"/>
      <c r="H16" s="81"/>
    </row>
    <row r="17" spans="1:8" ht="20.25" customHeight="1" thickBot="1" x14ac:dyDescent="0.3">
      <c r="B17" s="110"/>
      <c r="C17" s="34" t="s">
        <v>2</v>
      </c>
      <c r="D17" s="35" t="e">
        <f>SUM(D14:D16)</f>
        <v>#N/A</v>
      </c>
      <c r="E17" s="54" t="e">
        <f>SUM(E14:E16)</f>
        <v>#N/A</v>
      </c>
      <c r="F17" s="54" t="e">
        <f>SUM(F14:F16)</f>
        <v>#N/A</v>
      </c>
      <c r="G17" s="113"/>
      <c r="H17" s="81"/>
    </row>
    <row r="18" spans="1:8" ht="9.75" customHeight="1" thickBot="1" x14ac:dyDescent="0.3">
      <c r="B18" s="38"/>
      <c r="C18" s="38"/>
      <c r="D18" s="39"/>
      <c r="E18" s="39"/>
      <c r="F18" s="38"/>
      <c r="G18" s="38"/>
    </row>
    <row r="19" spans="1:8" ht="21.75" thickBot="1" x14ac:dyDescent="0.3">
      <c r="B19" s="92" t="s">
        <v>29</v>
      </c>
      <c r="C19" s="93"/>
      <c r="D19" s="93"/>
      <c r="E19" s="93"/>
      <c r="F19" s="93"/>
      <c r="G19" s="94"/>
    </row>
    <row r="20" spans="1:8" ht="15.75" customHeight="1" x14ac:dyDescent="0.25">
      <c r="B20" s="95" t="s">
        <v>3</v>
      </c>
      <c r="C20" s="96"/>
      <c r="D20" s="86" t="s">
        <v>40</v>
      </c>
      <c r="E20" s="87"/>
      <c r="F20" s="90" t="s">
        <v>30</v>
      </c>
      <c r="G20" s="91"/>
    </row>
    <row r="21" spans="1:8" x14ac:dyDescent="0.25">
      <c r="B21" s="97"/>
      <c r="C21" s="98"/>
      <c r="D21" s="88"/>
      <c r="E21" s="89"/>
      <c r="F21" s="44" t="s">
        <v>36</v>
      </c>
      <c r="G21" s="45" t="s">
        <v>37</v>
      </c>
    </row>
    <row r="22" spans="1:8" x14ac:dyDescent="0.25">
      <c r="B22" s="121" t="s">
        <v>13</v>
      </c>
      <c r="C22" s="122"/>
      <c r="D22" s="79">
        <v>0.4</v>
      </c>
      <c r="E22" s="79"/>
      <c r="F22" s="40">
        <v>0.9</v>
      </c>
      <c r="G22" s="41">
        <v>0.9</v>
      </c>
    </row>
    <row r="23" spans="1:8" x14ac:dyDescent="0.25">
      <c r="B23" s="121" t="s">
        <v>10</v>
      </c>
      <c r="C23" s="122"/>
      <c r="D23" s="79">
        <v>0.2</v>
      </c>
      <c r="E23" s="79"/>
      <c r="F23" s="40">
        <v>0.6</v>
      </c>
      <c r="G23" s="41">
        <v>0.6</v>
      </c>
    </row>
    <row r="24" spans="1:8" x14ac:dyDescent="0.25">
      <c r="B24" s="121" t="s">
        <v>11</v>
      </c>
      <c r="C24" s="122"/>
      <c r="D24" s="79">
        <v>0.2</v>
      </c>
      <c r="E24" s="79"/>
      <c r="F24" s="40">
        <v>0.3</v>
      </c>
      <c r="G24" s="41">
        <v>0.3</v>
      </c>
    </row>
    <row r="25" spans="1:8" ht="16.5" thickBot="1" x14ac:dyDescent="0.3">
      <c r="B25" s="123" t="s">
        <v>12</v>
      </c>
      <c r="C25" s="124"/>
      <c r="D25" s="80">
        <v>0.2</v>
      </c>
      <c r="E25" s="80"/>
      <c r="F25" s="42">
        <v>0</v>
      </c>
      <c r="G25" s="43">
        <v>0</v>
      </c>
    </row>
    <row r="26" spans="1:8" ht="9.75" customHeight="1" x14ac:dyDescent="0.25">
      <c r="A26" s="38"/>
      <c r="B26" s="72"/>
      <c r="C26" s="73"/>
      <c r="D26" s="74"/>
      <c r="E26" s="74"/>
      <c r="F26" s="74"/>
      <c r="G26" s="75"/>
      <c r="H26" s="38"/>
    </row>
    <row r="27" spans="1:8" ht="15.75" customHeight="1" x14ac:dyDescent="0.25">
      <c r="A27" s="38"/>
      <c r="B27" s="100" t="s">
        <v>42</v>
      </c>
      <c r="C27" s="100"/>
      <c r="D27" s="100"/>
      <c r="E27" s="100"/>
      <c r="F27" s="100"/>
      <c r="G27" s="100"/>
      <c r="H27" s="38"/>
    </row>
    <row r="28" spans="1:8" ht="59.25" customHeight="1" x14ac:dyDescent="0.25">
      <c r="B28" s="101" t="s">
        <v>44</v>
      </c>
      <c r="C28" s="101"/>
      <c r="D28" s="101"/>
      <c r="E28" s="101"/>
      <c r="F28" s="101"/>
      <c r="G28" s="101"/>
    </row>
    <row r="29" spans="1:8" ht="9.75" customHeight="1" x14ac:dyDescent="0.25">
      <c r="B29" s="99" t="s">
        <v>45</v>
      </c>
      <c r="C29" s="99"/>
      <c r="D29" s="99"/>
      <c r="E29" s="99"/>
      <c r="F29" s="99"/>
      <c r="G29" s="99"/>
    </row>
    <row r="32" spans="1:8" x14ac:dyDescent="0.25">
      <c r="C32" s="9"/>
    </row>
    <row r="33" spans="4:7" x14ac:dyDescent="0.25">
      <c r="D33" s="9"/>
      <c r="E33" s="9"/>
      <c r="F33" s="9"/>
      <c r="G33" s="9"/>
    </row>
  </sheetData>
  <sheetProtection algorithmName="SHA-512" hashValue="ySkfiLHyzlBC4iOX7foVVs1Wv+NLq/iCMcXIkZaHagb38QXeaCQd814MbWNtVkZR1w+P987swk8Wi19WV2hOVg==" saltValue="5QTiTqNSRGzKvMPQw0U2jw==" spinCount="100000" sheet="1" objects="1" scenarios="1"/>
  <dataConsolidate/>
  <mergeCells count="25">
    <mergeCell ref="B29:G29"/>
    <mergeCell ref="B27:G27"/>
    <mergeCell ref="B28:G28"/>
    <mergeCell ref="B2:G2"/>
    <mergeCell ref="C3:G3"/>
    <mergeCell ref="B14:B17"/>
    <mergeCell ref="G14:G17"/>
    <mergeCell ref="B5:G5"/>
    <mergeCell ref="B6:G6"/>
    <mergeCell ref="C4:G4"/>
    <mergeCell ref="B22:C22"/>
    <mergeCell ref="B23:C23"/>
    <mergeCell ref="B24:C24"/>
    <mergeCell ref="B25:C25"/>
    <mergeCell ref="D22:E22"/>
    <mergeCell ref="D23:E23"/>
    <mergeCell ref="D24:E24"/>
    <mergeCell ref="D25:E25"/>
    <mergeCell ref="H14:H17"/>
    <mergeCell ref="F10:G10"/>
    <mergeCell ref="C13:D13"/>
    <mergeCell ref="D20:E21"/>
    <mergeCell ref="F20:G20"/>
    <mergeCell ref="B19:G19"/>
    <mergeCell ref="B20:C21"/>
  </mergeCells>
  <conditionalFormatting sqref="C4">
    <cfRule type="expression" dxfId="11" priority="13">
      <formula>OR(LEN(C4)=14,LEN(C4)=18)</formula>
    </cfRule>
  </conditionalFormatting>
  <conditionalFormatting sqref="B8">
    <cfRule type="cellIs" dxfId="10" priority="12" operator="between">
      <formula>1</formula>
      <formula>99999</formula>
    </cfRule>
  </conditionalFormatting>
  <conditionalFormatting sqref="C8">
    <cfRule type="cellIs" dxfId="9" priority="11" operator="greaterThanOrEqual">
      <formula>1</formula>
    </cfRule>
  </conditionalFormatting>
  <conditionalFormatting sqref="D8">
    <cfRule type="containsBlanks" dxfId="8" priority="14">
      <formula>LEN(TRIM(D8))=0</formula>
    </cfRule>
    <cfRule type="cellIs" dxfId="7" priority="15" operator="greaterThanOrEqual">
      <formula>0</formula>
    </cfRule>
  </conditionalFormatting>
  <conditionalFormatting sqref="E8">
    <cfRule type="containsBlanks" dxfId="6" priority="6">
      <formula>LEN(TRIM(E8))=0</formula>
    </cfRule>
    <cfRule type="cellIs" dxfId="5" priority="9" operator="greaterThanOrEqual">
      <formula>0</formula>
    </cfRule>
  </conditionalFormatting>
  <conditionalFormatting sqref="C3:G3">
    <cfRule type="notContainsBlanks" dxfId="4" priority="16">
      <formula>LEN(TRIM(C3))&gt;0</formula>
    </cfRule>
  </conditionalFormatting>
  <conditionalFormatting sqref="B4">
    <cfRule type="containsBlanks" dxfId="3" priority="17">
      <formula>LEN(TRIM(B4))=0</formula>
    </cfRule>
  </conditionalFormatting>
  <conditionalFormatting sqref="B11">
    <cfRule type="containsBlanks" dxfId="2" priority="3">
      <formula>LEN(TRIM(B11))=0</formula>
    </cfRule>
  </conditionalFormatting>
  <conditionalFormatting sqref="B14">
    <cfRule type="containsText" dxfId="1" priority="2" operator="containsText" text="VALOR DAS PARCELAS INSUFICIENTE - ART. 15 RDC 206/2017 ANVISA">
      <formula>NOT(ISERROR(SEARCH("VALOR DAS PARCELAS INSUFICIENTE - ART. 15 RDC 206/2017 ANVISA",B14)))</formula>
    </cfRule>
  </conditionalFormatting>
  <conditionalFormatting sqref="G14:G17">
    <cfRule type="containsText" dxfId="0" priority="1" operator="containsText" text="VALOR DAS PARCELAS INSUFICIENTE - ART. 15 RDC 206/2017 ANVISA">
      <formula>NOT(ISERROR(SEARCH("VALOR DAS PARCELAS INSUFICIENTE - ART. 15 RDC 206/2017 ANVISA",G14)))</formula>
    </cfRule>
  </conditionalFormatting>
  <dataValidations xWindow="942" yWindow="433" count="27">
    <dataValidation type="decimal" operator="greaterThanOrEqual" allowBlank="1" showInputMessage="1" showErrorMessage="1" errorTitle="VALOR INSUFICIENTE" error="ART 15 RED 206/2017" promptTitle="PREENCHIMENTO AUTOMÁTICO" prompt="ESTE CAMPO REFERE-SE AO VALOR BASE DAS DEMAIS PARCELAS A SEREM PAGAS CONFORME OPÇÃO DE PAGAMENTO ESCOLHIDA. ESSE VALOR DEVERÁ SER ATUALIZADO MENSALMENTE, NOS TERMOS DO § 6º DO ART. 15 DA RDC 206/2017 ANVISA." sqref="G14:G17">
      <formula1>G11</formula1>
    </dataValidation>
    <dataValidation type="decimal" operator="greaterThanOrEqual" allowBlank="1" showInputMessage="1" showErrorMessage="1" errorTitle="ERRO DE PREENCHIMENTO" error="PREENCHER ESTE CAMPO COM O VALOR INICIAL DO DÉBITO, CONFORME CONSTA NO SISPAR._x000a_UTILIZAR SOMENTE NÚMEROS. " promptTitle="INSTRUÇÕES DE PREENCHIMENTO" prompt="PREENCHER ESTE CAMPO COM O VALOR INICIAL DO DÉBITO, CONFORME CONSTA NO SISPAR._x000a_UTILIZAR SOMENTE NÚMEROS._x000a_" sqref="C8">
      <formula1>400</formula1>
    </dataValidation>
    <dataValidation type="decimal" operator="greaterThanOrEqual" allowBlank="1" showInputMessage="1" showErrorMessage="1" errorTitle="ERRO DE PREENCHIMENTO" error="PREENCHER ESTE CAMPO COM O VALOR DOS JUROS DE MORA, CONFORME CONSTA NO SISPAR._x000a_UTILIZAR SOMENTE NÚMEROS. " promptTitle="INSTRUÇÕES DE PREENCHIMENTO" prompt="PREENCHER ESTE CAMPO COM O VALOR DOS JUROS DE MORA, CONFORME CONSTA NO SISPAR._x000a_UTILIZAR SOMENTE NÚMEROS. " sqref="D8">
      <formula1>0</formula1>
    </dataValidation>
    <dataValidation type="decimal" operator="greaterThanOrEqual" allowBlank="1" showInputMessage="1" showErrorMessage="1" errorTitle="ERRO DE PREENCHIMENTO" error="PREENCHER ESTE CAMPO COM O VALOR DA MULTA DE MORA, CONFORME CONSTA NO SISPAR._x000a_UTILIZAR SOMENTE NÚMEROS." promptTitle="INSTRUÇÕES DE PREENCHIMENTO" prompt="PREENCHER ESTE CAMPO COM O VALOR DA MULTA DE MORA, CONFORME CONSTA NO SISPAR._x000a_UTILIZAR SOMENTE NÚMEROS." sqref="E8">
      <formula1>0</formula1>
    </dataValidation>
    <dataValidation allowBlank="1" showInputMessage="1" showErrorMessage="1" promptTitle="PREENCHIMENTO AUTOMÁTICO" prompt="ESTE CAMPO REFERE-SE AO VALOR DA DIVIDA CONSOLIDADA REFERENTE AO DÉBITO INFORMADO (VALOR PRINCIPAL C/ SELIC + MULTA + JUROS)" sqref="F8"/>
    <dataValidation allowBlank="1" showInputMessage="1" showErrorMessage="1" promptTitle="PREENCHIMENTO AUTOMÁTICO" prompt="ESTE CAMPO REFERE-SE A DATA DESTA SIMULAÇÃO" sqref="G8"/>
    <dataValidation allowBlank="1" showInputMessage="1" showErrorMessage="1" promptTitle="PREENCHIMENTO AUTOMÁRICO" prompt="ESTE CAMPO REFERE-SE AO PERCENTUAL REFERENTE A PARCELA DE  ANTECIPAÇÃO, CONFORME DISPOSTO NO ART. 13 DA RDC 206/2017 ANVISA." sqref="C11"/>
    <dataValidation allowBlank="1" showInputMessage="1" showErrorMessage="1" promptTitle="PREENCHIMENTO AUTOMÁTICO" prompt="ESTE CAMPO REFERE-SE AO PERCENTUAL DE DESCONTO CONCEDIDO NOS JUROS DE MORA, CONFORME DISPOSTO NO ART. 13 DA RDC 206/2017 ANVISA." sqref="D11"/>
    <dataValidation allowBlank="1" showInputMessage="1" showErrorMessage="1" promptTitle="PREENCHIMENTO AUTOMÁTICO" prompt="ESTE CAMPO REFERE-SE AO PERCENTUAL DE DESCONTO CONCEDIDO NA MULTA DE MORA, CONFORME DISPOSTO NO ART. 13 DA RDC 206/2017 ANVISA." sqref="E11"/>
    <dataValidation allowBlank="1" showInputMessage="1" showErrorMessage="1" promptTitle="PREENCHIMENTO AUTOMÁTICO" prompt="ESTE CAMPO REFERE-SE A PERSONALIDADE JURÍDICA DA PESSOA IDENTIFICADA" sqref="F11"/>
    <dataValidation allowBlank="1" showInputMessage="1" showErrorMessage="1" promptTitle="PREENCHIMENTO AUTOMÁTICO" prompt="ESTE CAMPO REFERE-SE AO VALOR MÍNIMO DA PARCELA, NOS TERMOS DO ART. 15 DA RDC 206/2017 ANVISA, CONFORME O TIPO DE PESSOA IDENTIFICADA." sqref="G11"/>
    <dataValidation allowBlank="1" showInputMessage="1" showErrorMessage="1" promptTitle="PREENCHIMENTO AUTOMÁTICO" prompt="ESTE CAMPO REFERE-SE AO VALOR DA PARCELA DE ANTECIPAÇÃO CONFORME DISPOSTO NO ART. 13 DA RDC 206/2017 ANVISA." sqref="B14:B17"/>
    <dataValidation allowBlank="1" showInputMessage="1" showErrorMessage="1" promptTitle="PREENCHIMENTO AUTOMÁTICO" prompt="ESTE CAMPO REFERE-SE AO SALDO REMANESCENTE DO VALOR PRINCIPAL EXCLUÍDO O PRECENTUAL PAGO NA PARCELA DE ANTECIPAÇÃO." sqref="D14"/>
    <dataValidation allowBlank="1" showInputMessage="1" showErrorMessage="1" promptTitle="PREENCHIMENTO AUTOMÁTICO" prompt="ESTE CAMPO REFERE-SE AO SALDO REMANESCENTE DOS JUROS DE MORA EXCLUÍDO O PRECENTUAL PAGO NA PARCELA DE ANTECIPAÇÃO." sqref="D15"/>
    <dataValidation allowBlank="1" showInputMessage="1" showErrorMessage="1" promptTitle="PREENCHIMENTO AUTOMÁTICO" prompt="ESTE CAMPO REFERE-SE AO SALDO REMANESCENTE DA MULTA DE MORA EXCLUÍDO O PRECENTUAL PAGO NA PARCELA DE ANTECIPAÇÃO." sqref="D16"/>
    <dataValidation allowBlank="1" showInputMessage="1" showErrorMessage="1" promptTitle="PREENCHIMENTO AUTOMÁTICO" prompt="ESTE CAMPO REFERE-SE AO SALDO CONSOLIDADO A SER PARCELADO." sqref="D17"/>
    <dataValidation allowBlank="1" showInputMessage="1" showErrorMessage="1" promptTitle="PREENCHIMENTO AUTOMÁTICO" prompt="ESTE CAMPO REFERE-SE AO DESCONTO CONCEDIDO, NOS TERMOS DO ART. 13 DA RDC 206/2017 ANVISA." sqref="E14"/>
    <dataValidation allowBlank="1" showInputMessage="1" showErrorMessage="1" promptTitle="PREENCHIMENTO AUTOMÁTICO" prompt="ESTE CAMPO REFERE-SE AO DESCONTO CONCEDIDO NOS JUROS DE MORA, NOS TERMOS DO ART. 13 DA RDC 206/2017 ANVISA." sqref="E15"/>
    <dataValidation allowBlank="1" showInputMessage="1" showErrorMessage="1" promptTitle="PREENCHIMENTO AUTOMÁTICO" prompt="ESTE CAMPO REFERE-SE AO DESCONTO CONCEDIDO NA MULTA DE MORA, NOS TERMOS DO ART. 13 DA RDC 206/2017 ANVISA." sqref="E16"/>
    <dataValidation allowBlank="1" showInputMessage="1" showErrorMessage="1" promptTitle="PREENCHIMENTO AUTOMÁTICO" prompt="ESTE CAMPO REFERE-SE AO TOTAL DE DESCONTO CONCEDIDO, NOS TERMOS DO ART. 13 DA RDC 206/2017 ANVISA." sqref="E17"/>
    <dataValidation allowBlank="1" showInputMessage="1" showErrorMessage="1" promptTitle="PREENCHIMENTO AUTOMÁTICO" prompt="ESTE CAMPO REFERE-SE AO VALOR DEVIDO (VALOR PRINCIPAL - DESCONTO LEGAL), NOS TERMOS DO ART. 13 DA RDC 206/2017 ANVISA." sqref="F14"/>
    <dataValidation allowBlank="1" showInputMessage="1" showErrorMessage="1" promptTitle="PREENCHIMENTO AUTOMÁTICO" prompt="ESTE CAMPO REFERE-SE AO VALOR DEVIDO (JUROS DE MORA - DESCONTO LEGAL), NOS TERMOS DO ART. 13 DA RDC 206/2017 ANVISA." sqref="F15"/>
    <dataValidation allowBlank="1" showInputMessage="1" showErrorMessage="1" promptTitle="PREENCHIMENTO AUTOMÁTICO" prompt="ESTE CAMPO REFERE-SE AO VALOR DEVIDO (MULTA DE MORA - DESCONTO LEGAL), NOS TERMOS DO ART. 13 DA RDC 206/2017 ANVISA." sqref="F16"/>
    <dataValidation allowBlank="1" showInputMessage="1" showErrorMessage="1" promptTitle="PREENCHIMENTO AUTOMÁTICO" prompt="ESTE CAMPO REFERE-SE AO VALOR DEVIDO CONSOLIDADO (JÁ COM OS DESCONTOS LEGAIS), NOS TERMOS DO ART. 13 DA RDC 206/217 ANVISA." sqref="F17"/>
    <dataValidation type="custom" allowBlank="1" showInputMessage="1" showErrorMessage="1" errorTitle="ERRO DE PREENCHIMENTO" error="FAVOR UTILIZAR APENAS LETRAS MAIÚSCULAS (CAPS LOCK)." promptTitle="INSTRUÇÕES DE PREENCHIMENTO" prompt="PREENCHER APENAS OS CAMPOS EM CINZA._x000a_UTILIZAR APENAS LETRAS MAIÚSCULAS (CAPS LOCK)." sqref="C3:G3">
      <formula1>EXACT(C3,UPPER(C3))</formula1>
    </dataValidation>
    <dataValidation type="whole" showInputMessage="1" showErrorMessage="1" errorTitle="ERRO DE PREENCHIMENTO" error="O DÉBITO É COMPOSTO DE 05 DÍGITOS._x000a_FAVOR VERIFICAR O NÚMERO DO DÉBITO._x000a_PREENCHER ESTE CAMPO UTILIZANDO SOMENTE NÚMEROS._x000a_NÃO UTIILIZAR OS CARACTERES &quot;.&quot;  &quot;-&quot;  &quot;/&quot;._x000a_" promptTitle="INSTRUÇÕES DE PREENCHIMENTO" prompt="PREENCHER ESTE CAMPO UTILIZANDO SOMENTE NÚMEROS._x000a_NÃO UTIILIZAR OS CARACTERES &quot;.&quot;  &quot;-&quot;  &quot;/&quot;." sqref="B8">
      <formula1>1</formula1>
      <formula2>99999</formula2>
    </dataValidation>
    <dataValidation type="custom" operator="greaterThanOrEqual" showInputMessage="1" showErrorMessage="1" errorTitle="ERRO DE PREENCHIMENTO" error="PARA CNPJ, UTILIZAR 18 DÍGITOS INCLUINDO NÚMEROS, PONTOS, BARRA E TRAÇO ( EXEMPLO: XX.XXX.XXX/XXXX-XX )._x000a_PARA CPF, UTILIZAR 14 DÍGITOS INCLUÍNDO NÚMEROS, PONTOS E TRAÇO ( EXEMPLO: XXX.XXX.XXX-XX )." promptTitle="INSTRUÇÕES DE PREENCHIMENTO" prompt="PARA CNPJ, UTILIZAR 18 DÍGITOS INCLUINDO NÚMEROS, PONTOS, BARRA E TRAÇO ( EXEMPLO: XX.XXX.XXX/XXXX-XX )._x000a_PARA CPF, UTILIZAR 14 DÍGITOS INCLUÍNDO NÚMEROS, PONTOS E TRAÇO ( EXEMPLO: XXX.XXX.XXX-XX )." sqref="C4:G4">
      <formula1>IF(B4="CPF",LEN(C4)=14,IF(B4="CNPJ",LEN(C4)=18,LEN(C4)=0))</formula1>
    </dataValidation>
  </dataValidations>
  <printOptions horizontalCentered="1" verticalCentered="1"/>
  <pageMargins left="0" right="0" top="0" bottom="0" header="0.31496062992125984" footer="0.19685039370078741"/>
  <pageSetup scale="9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42" yWindow="433" count="2">
        <x14:dataValidation type="list" allowBlank="1" showInputMessage="1" showErrorMessage="1" promptTitle="INSTRUÇÕES DE PREENCHIMENTO" prompt="SELECIONAR A QUANTIDADE DE PARCELA DESEJADAS">
          <x14:formula1>
            <xm:f>'Opções de Pagamento'!$A$9:$A$247</xm:f>
          </x14:formula1>
          <xm:sqref>B11</xm:sqref>
        </x14:dataValidation>
        <x14:dataValidation type="list" allowBlank="1" showInputMessage="1" showErrorMessage="1" promptTitle="INSTRUÇÕES DE PREENCHIMENTO" prompt="SELECIONAR O TIPO DE PERSONALIDADE JURÍDICA.">
          <x14:formula1>
            <xm:f>'Opções de Pagamento'!$H$2:$H$3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7"/>
  <sheetViews>
    <sheetView workbookViewId="0">
      <selection activeCell="C4" sqref="C4"/>
    </sheetView>
  </sheetViews>
  <sheetFormatPr defaultRowHeight="15" x14ac:dyDescent="0.25"/>
  <cols>
    <col min="1" max="1" width="28.28515625" customWidth="1"/>
    <col min="2" max="2" width="40" bestFit="1" customWidth="1"/>
    <col min="3" max="3" width="18.85546875" bestFit="1" customWidth="1"/>
    <col min="4" max="4" width="17.85546875" bestFit="1" customWidth="1"/>
    <col min="5" max="5" width="15.85546875" customWidth="1"/>
    <col min="6" max="6" width="14.28515625" customWidth="1"/>
    <col min="7" max="8" width="9.28515625" customWidth="1"/>
    <col min="9" max="9" width="18" bestFit="1" customWidth="1"/>
    <col min="10" max="10" width="15.28515625" bestFit="1" customWidth="1"/>
    <col min="11" max="11" width="10.42578125" bestFit="1" customWidth="1"/>
    <col min="12" max="12" width="15.28515625" bestFit="1" customWidth="1"/>
    <col min="13" max="13" width="10.42578125" bestFit="1" customWidth="1"/>
  </cols>
  <sheetData>
    <row r="1" spans="1:13" ht="39" thickBot="1" x14ac:dyDescent="0.3">
      <c r="A1" s="125" t="s">
        <v>18</v>
      </c>
      <c r="B1" s="126"/>
      <c r="C1" s="27" t="s">
        <v>9</v>
      </c>
      <c r="D1" s="26" t="s">
        <v>8</v>
      </c>
      <c r="E1" s="78" t="s">
        <v>37</v>
      </c>
      <c r="F1" s="78" t="s">
        <v>54</v>
      </c>
      <c r="H1" s="127" t="s">
        <v>6</v>
      </c>
      <c r="I1" s="128"/>
      <c r="J1" s="129"/>
      <c r="K1" s="130"/>
    </row>
    <row r="2" spans="1:13" ht="15.75" x14ac:dyDescent="0.25">
      <c r="A2" s="21" t="s">
        <v>13</v>
      </c>
      <c r="B2" s="22" t="s">
        <v>17</v>
      </c>
      <c r="C2" s="23" t="s">
        <v>4</v>
      </c>
      <c r="D2" s="24">
        <v>0.4</v>
      </c>
      <c r="E2" s="25">
        <v>0.9</v>
      </c>
      <c r="F2" s="25">
        <v>0.9</v>
      </c>
      <c r="H2" s="57" t="s">
        <v>27</v>
      </c>
      <c r="I2" s="61" t="s">
        <v>31</v>
      </c>
      <c r="J2" s="58" t="s">
        <v>5</v>
      </c>
      <c r="K2" s="59">
        <v>200</v>
      </c>
    </row>
    <row r="3" spans="1:13" ht="16.5" thickBot="1" x14ac:dyDescent="0.3">
      <c r="A3" s="17" t="s">
        <v>10</v>
      </c>
      <c r="B3" s="16" t="s">
        <v>14</v>
      </c>
      <c r="C3" s="10" t="s">
        <v>25</v>
      </c>
      <c r="D3" s="11">
        <v>0.2</v>
      </c>
      <c r="E3" s="11">
        <v>0.6</v>
      </c>
      <c r="F3" s="11">
        <v>0.6</v>
      </c>
      <c r="H3" s="55" t="s">
        <v>28</v>
      </c>
      <c r="I3" s="62" t="s">
        <v>32</v>
      </c>
      <c r="J3" s="56" t="s">
        <v>7</v>
      </c>
      <c r="K3" s="46">
        <v>1000</v>
      </c>
    </row>
    <row r="4" spans="1:13" x14ac:dyDescent="0.25">
      <c r="A4" s="17" t="s">
        <v>11</v>
      </c>
      <c r="B4" s="16" t="s">
        <v>15</v>
      </c>
      <c r="C4" s="2" t="s">
        <v>26</v>
      </c>
      <c r="D4" s="12">
        <v>0.2</v>
      </c>
      <c r="E4" s="13">
        <v>0.3</v>
      </c>
      <c r="F4" s="13">
        <v>0.3</v>
      </c>
    </row>
    <row r="5" spans="1:13" ht="15.75" thickBot="1" x14ac:dyDescent="0.3">
      <c r="A5" s="18" t="s">
        <v>12</v>
      </c>
      <c r="B5" s="19" t="s">
        <v>16</v>
      </c>
      <c r="C5" s="20" t="s">
        <v>24</v>
      </c>
      <c r="D5" s="14">
        <v>0.2</v>
      </c>
      <c r="E5" s="15">
        <v>0</v>
      </c>
      <c r="F5" s="15">
        <v>0</v>
      </c>
    </row>
    <row r="8" spans="1:13" ht="25.5" x14ac:dyDescent="0.25">
      <c r="A8" s="77" t="s">
        <v>9</v>
      </c>
      <c r="B8" s="78" t="s">
        <v>8</v>
      </c>
      <c r="C8" s="78" t="s">
        <v>37</v>
      </c>
      <c r="D8" s="78" t="s">
        <v>54</v>
      </c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2">
        <v>2</v>
      </c>
      <c r="B9" s="3">
        <v>0.4</v>
      </c>
      <c r="C9" s="4">
        <v>0.9</v>
      </c>
      <c r="D9" s="4">
        <v>0.9</v>
      </c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2">
        <v>3</v>
      </c>
      <c r="B10" s="3">
        <v>0.2</v>
      </c>
      <c r="C10" s="4">
        <v>0.6</v>
      </c>
      <c r="D10" s="4">
        <v>0.6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2">
        <v>4</v>
      </c>
      <c r="B11" s="3">
        <v>0.2</v>
      </c>
      <c r="C11" s="4">
        <v>0.6</v>
      </c>
      <c r="D11" s="4">
        <v>0.6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2">
        <v>5</v>
      </c>
      <c r="B12" s="3">
        <v>0.2</v>
      </c>
      <c r="C12" s="4">
        <v>0.6</v>
      </c>
      <c r="D12" s="4">
        <v>0.6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2">
        <v>6</v>
      </c>
      <c r="B13" s="3">
        <v>0.2</v>
      </c>
      <c r="C13" s="4">
        <v>0.6</v>
      </c>
      <c r="D13" s="4">
        <v>0.6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2">
        <v>7</v>
      </c>
      <c r="B14" s="3">
        <v>0.2</v>
      </c>
      <c r="C14" s="4">
        <v>0.6</v>
      </c>
      <c r="D14" s="4">
        <v>0.6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2">
        <v>8</v>
      </c>
      <c r="B15" s="3">
        <v>0.2</v>
      </c>
      <c r="C15" s="4">
        <v>0.6</v>
      </c>
      <c r="D15" s="4">
        <v>0.6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2">
        <v>9</v>
      </c>
      <c r="B16" s="3">
        <v>0.2</v>
      </c>
      <c r="C16" s="4">
        <v>0.6</v>
      </c>
      <c r="D16" s="4">
        <v>0.6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2">
        <v>10</v>
      </c>
      <c r="B17" s="3">
        <v>0.2</v>
      </c>
      <c r="C17" s="4">
        <v>0.6</v>
      </c>
      <c r="D17" s="4">
        <v>0.6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2">
        <v>11</v>
      </c>
      <c r="B18" s="3">
        <v>0.2</v>
      </c>
      <c r="C18" s="4">
        <v>0.6</v>
      </c>
      <c r="D18" s="4">
        <v>0.6</v>
      </c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2">
        <v>12</v>
      </c>
      <c r="B19" s="3">
        <v>0.2</v>
      </c>
      <c r="C19" s="4">
        <v>0.6</v>
      </c>
      <c r="D19" s="4">
        <v>0.6</v>
      </c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2">
        <v>13</v>
      </c>
      <c r="B20" s="3">
        <v>0.2</v>
      </c>
      <c r="C20" s="4">
        <v>0.6</v>
      </c>
      <c r="D20" s="4">
        <v>0.6</v>
      </c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>
        <v>14</v>
      </c>
      <c r="B21" s="3">
        <v>0.2</v>
      </c>
      <c r="C21" s="4">
        <v>0.6</v>
      </c>
      <c r="D21" s="4">
        <v>0.6</v>
      </c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2">
        <v>15</v>
      </c>
      <c r="B22" s="3">
        <v>0.2</v>
      </c>
      <c r="C22" s="4">
        <v>0.6</v>
      </c>
      <c r="D22" s="4">
        <v>0.6</v>
      </c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2">
        <v>16</v>
      </c>
      <c r="B23" s="3">
        <v>0.2</v>
      </c>
      <c r="C23" s="4">
        <v>0.6</v>
      </c>
      <c r="D23" s="4">
        <v>0.6</v>
      </c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2">
        <v>17</v>
      </c>
      <c r="B24" s="3">
        <v>0.2</v>
      </c>
      <c r="C24" s="4">
        <v>0.6</v>
      </c>
      <c r="D24" s="4">
        <v>0.6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2">
        <v>18</v>
      </c>
      <c r="B25" s="3">
        <v>0.2</v>
      </c>
      <c r="C25" s="4">
        <v>0.6</v>
      </c>
      <c r="D25" s="4">
        <v>0.6</v>
      </c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2">
        <v>19</v>
      </c>
      <c r="B26" s="3">
        <v>0.2</v>
      </c>
      <c r="C26" s="4">
        <v>0.6</v>
      </c>
      <c r="D26" s="4">
        <v>0.6</v>
      </c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2">
        <v>20</v>
      </c>
      <c r="B27" s="3">
        <v>0.2</v>
      </c>
      <c r="C27" s="4">
        <v>0.6</v>
      </c>
      <c r="D27" s="4">
        <v>0.6</v>
      </c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2">
        <v>21</v>
      </c>
      <c r="B28" s="3">
        <v>0.2</v>
      </c>
      <c r="C28" s="4">
        <v>0.6</v>
      </c>
      <c r="D28" s="4">
        <v>0.6</v>
      </c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2">
        <v>22</v>
      </c>
      <c r="B29" s="3">
        <v>0.2</v>
      </c>
      <c r="C29" s="4">
        <v>0.6</v>
      </c>
      <c r="D29" s="4">
        <v>0.6</v>
      </c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2">
        <v>23</v>
      </c>
      <c r="B30" s="3">
        <v>0.2</v>
      </c>
      <c r="C30" s="4">
        <v>0.6</v>
      </c>
      <c r="D30" s="4">
        <v>0.6</v>
      </c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2">
        <v>24</v>
      </c>
      <c r="B31" s="3">
        <v>0.2</v>
      </c>
      <c r="C31" s="4">
        <v>0.6</v>
      </c>
      <c r="D31" s="4">
        <v>0.6</v>
      </c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2">
        <v>25</v>
      </c>
      <c r="B32" s="3">
        <v>0.2</v>
      </c>
      <c r="C32" s="4">
        <v>0.6</v>
      </c>
      <c r="D32" s="4">
        <v>0.6</v>
      </c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2">
        <v>26</v>
      </c>
      <c r="B33" s="3">
        <v>0.2</v>
      </c>
      <c r="C33" s="4">
        <v>0.6</v>
      </c>
      <c r="D33" s="4">
        <v>0.6</v>
      </c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2">
        <v>27</v>
      </c>
      <c r="B34" s="3">
        <v>0.2</v>
      </c>
      <c r="C34" s="4">
        <v>0.6</v>
      </c>
      <c r="D34" s="4">
        <v>0.6</v>
      </c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2">
        <v>28</v>
      </c>
      <c r="B35" s="3">
        <v>0.2</v>
      </c>
      <c r="C35" s="4">
        <v>0.6</v>
      </c>
      <c r="D35" s="4">
        <v>0.6</v>
      </c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2">
        <v>29</v>
      </c>
      <c r="B36" s="3">
        <v>0.2</v>
      </c>
      <c r="C36" s="4">
        <v>0.6</v>
      </c>
      <c r="D36" s="4">
        <v>0.6</v>
      </c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2">
        <v>30</v>
      </c>
      <c r="B37" s="3">
        <v>0.2</v>
      </c>
      <c r="C37" s="4">
        <v>0.6</v>
      </c>
      <c r="D37" s="4">
        <v>0.6</v>
      </c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2">
        <v>31</v>
      </c>
      <c r="B38" s="3">
        <v>0.2</v>
      </c>
      <c r="C38" s="4">
        <v>0.6</v>
      </c>
      <c r="D38" s="4">
        <v>0.6</v>
      </c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2">
        <v>32</v>
      </c>
      <c r="B39" s="3">
        <v>0.2</v>
      </c>
      <c r="C39" s="4">
        <v>0.6</v>
      </c>
      <c r="D39" s="4">
        <v>0.6</v>
      </c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2">
        <v>33</v>
      </c>
      <c r="B40" s="3">
        <v>0.2</v>
      </c>
      <c r="C40" s="4">
        <v>0.6</v>
      </c>
      <c r="D40" s="4">
        <v>0.6</v>
      </c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2">
        <v>34</v>
      </c>
      <c r="B41" s="3">
        <v>0.2</v>
      </c>
      <c r="C41" s="4">
        <v>0.6</v>
      </c>
      <c r="D41" s="4">
        <v>0.6</v>
      </c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2">
        <v>35</v>
      </c>
      <c r="B42" s="3">
        <v>0.2</v>
      </c>
      <c r="C42" s="4">
        <v>0.6</v>
      </c>
      <c r="D42" s="4">
        <v>0.6</v>
      </c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2">
        <v>36</v>
      </c>
      <c r="B43" s="3">
        <v>0.2</v>
      </c>
      <c r="C43" s="4">
        <v>0.6</v>
      </c>
      <c r="D43" s="4">
        <v>0.6</v>
      </c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2">
        <v>37</v>
      </c>
      <c r="B44" s="3">
        <v>0.2</v>
      </c>
      <c r="C44" s="4">
        <v>0.6</v>
      </c>
      <c r="D44" s="4">
        <v>0.6</v>
      </c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2">
        <v>38</v>
      </c>
      <c r="B45" s="3">
        <v>0.2</v>
      </c>
      <c r="C45" s="4">
        <v>0.6</v>
      </c>
      <c r="D45" s="4">
        <v>0.6</v>
      </c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2">
        <v>39</v>
      </c>
      <c r="B46" s="3">
        <v>0.2</v>
      </c>
      <c r="C46" s="4">
        <v>0.6</v>
      </c>
      <c r="D46" s="4">
        <v>0.6</v>
      </c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2">
        <v>40</v>
      </c>
      <c r="B47" s="3">
        <v>0.2</v>
      </c>
      <c r="C47" s="4">
        <v>0.6</v>
      </c>
      <c r="D47" s="4">
        <v>0.6</v>
      </c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2">
        <v>41</v>
      </c>
      <c r="B48" s="3">
        <v>0.2</v>
      </c>
      <c r="C48" s="4">
        <v>0.6</v>
      </c>
      <c r="D48" s="4">
        <v>0.6</v>
      </c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2">
        <v>42</v>
      </c>
      <c r="B49" s="3">
        <v>0.2</v>
      </c>
      <c r="C49" s="4">
        <v>0.6</v>
      </c>
      <c r="D49" s="4">
        <v>0.6</v>
      </c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2">
        <v>43</v>
      </c>
      <c r="B50" s="3">
        <v>0.2</v>
      </c>
      <c r="C50" s="4">
        <v>0.6</v>
      </c>
      <c r="D50" s="4">
        <v>0.6</v>
      </c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>
        <v>44</v>
      </c>
      <c r="B51" s="3">
        <v>0.2</v>
      </c>
      <c r="C51" s="4">
        <v>0.6</v>
      </c>
      <c r="D51" s="4">
        <v>0.6</v>
      </c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2">
        <v>45</v>
      </c>
      <c r="B52" s="3">
        <v>0.2</v>
      </c>
      <c r="C52" s="4">
        <v>0.6</v>
      </c>
      <c r="D52" s="4">
        <v>0.6</v>
      </c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2">
        <v>46</v>
      </c>
      <c r="B53" s="3">
        <v>0.2</v>
      </c>
      <c r="C53" s="4">
        <v>0.6</v>
      </c>
      <c r="D53" s="4">
        <v>0.6</v>
      </c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2">
        <v>47</v>
      </c>
      <c r="B54" s="3">
        <v>0.2</v>
      </c>
      <c r="C54" s="4">
        <v>0.6</v>
      </c>
      <c r="D54" s="4">
        <v>0.6</v>
      </c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2">
        <v>48</v>
      </c>
      <c r="B55" s="3">
        <v>0.2</v>
      </c>
      <c r="C55" s="4">
        <v>0.6</v>
      </c>
      <c r="D55" s="4">
        <v>0.6</v>
      </c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2">
        <v>49</v>
      </c>
      <c r="B56" s="3">
        <v>0.2</v>
      </c>
      <c r="C56" s="4">
        <v>0.6</v>
      </c>
      <c r="D56" s="4">
        <v>0.6</v>
      </c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2">
        <v>50</v>
      </c>
      <c r="B57" s="3">
        <v>0.2</v>
      </c>
      <c r="C57" s="4">
        <v>0.6</v>
      </c>
      <c r="D57" s="4">
        <v>0.6</v>
      </c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2">
        <v>51</v>
      </c>
      <c r="B58" s="3">
        <v>0.2</v>
      </c>
      <c r="C58" s="4">
        <v>0.6</v>
      </c>
      <c r="D58" s="4">
        <v>0.6</v>
      </c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2">
        <v>52</v>
      </c>
      <c r="B59" s="3">
        <v>0.2</v>
      </c>
      <c r="C59" s="4">
        <v>0.6</v>
      </c>
      <c r="D59" s="4">
        <v>0.6</v>
      </c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2">
        <v>53</v>
      </c>
      <c r="B60" s="3">
        <v>0.2</v>
      </c>
      <c r="C60" s="4">
        <v>0.6</v>
      </c>
      <c r="D60" s="4">
        <v>0.6</v>
      </c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2">
        <v>54</v>
      </c>
      <c r="B61" s="3">
        <v>0.2</v>
      </c>
      <c r="C61" s="4">
        <v>0.6</v>
      </c>
      <c r="D61" s="4">
        <v>0.6</v>
      </c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2">
        <v>55</v>
      </c>
      <c r="B62" s="3">
        <v>0.2</v>
      </c>
      <c r="C62" s="4">
        <v>0.6</v>
      </c>
      <c r="D62" s="4">
        <v>0.6</v>
      </c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2">
        <v>56</v>
      </c>
      <c r="B63" s="3">
        <v>0.2</v>
      </c>
      <c r="C63" s="4">
        <v>0.6</v>
      </c>
      <c r="D63" s="4">
        <v>0.6</v>
      </c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2">
        <v>57</v>
      </c>
      <c r="B64" s="3">
        <v>0.2</v>
      </c>
      <c r="C64" s="4">
        <v>0.6</v>
      </c>
      <c r="D64" s="4">
        <v>0.6</v>
      </c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2">
        <v>58</v>
      </c>
      <c r="B65" s="3">
        <v>0.2</v>
      </c>
      <c r="C65" s="4">
        <v>0.6</v>
      </c>
      <c r="D65" s="4">
        <v>0.6</v>
      </c>
      <c r="E65" s="1"/>
    </row>
    <row r="66" spans="1:13" x14ac:dyDescent="0.25">
      <c r="A66" s="2">
        <v>59</v>
      </c>
      <c r="B66" s="3">
        <v>0.2</v>
      </c>
      <c r="C66" s="4">
        <v>0.6</v>
      </c>
      <c r="D66" s="4">
        <v>0.6</v>
      </c>
      <c r="E66" s="1"/>
    </row>
    <row r="67" spans="1:13" x14ac:dyDescent="0.25">
      <c r="A67" s="2">
        <v>60</v>
      </c>
      <c r="B67" s="3">
        <v>0.2</v>
      </c>
      <c r="C67" s="4">
        <v>0.6</v>
      </c>
      <c r="D67" s="4">
        <v>0.6</v>
      </c>
      <c r="E67" s="1"/>
    </row>
    <row r="68" spans="1:13" x14ac:dyDescent="0.25">
      <c r="A68" s="2">
        <v>61</v>
      </c>
      <c r="B68" s="3">
        <v>0.2</v>
      </c>
      <c r="C68" s="4">
        <v>0.3</v>
      </c>
      <c r="D68" s="4">
        <v>0.3</v>
      </c>
      <c r="E68" s="1"/>
    </row>
    <row r="69" spans="1:13" x14ac:dyDescent="0.25">
      <c r="A69" s="2">
        <v>62</v>
      </c>
      <c r="B69" s="3">
        <v>0.2</v>
      </c>
      <c r="C69" s="4">
        <v>0.3</v>
      </c>
      <c r="D69" s="4">
        <v>0.3</v>
      </c>
      <c r="E69" s="1"/>
    </row>
    <row r="70" spans="1:13" x14ac:dyDescent="0.25">
      <c r="A70" s="2">
        <v>63</v>
      </c>
      <c r="B70" s="3">
        <v>0.2</v>
      </c>
      <c r="C70" s="4">
        <v>0.3</v>
      </c>
      <c r="D70" s="4">
        <v>0.3</v>
      </c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2">
        <v>64</v>
      </c>
      <c r="B71" s="3">
        <v>0.2</v>
      </c>
      <c r="C71" s="4">
        <v>0.3</v>
      </c>
      <c r="D71" s="4">
        <v>0.3</v>
      </c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2">
        <v>65</v>
      </c>
      <c r="B72" s="3">
        <v>0.2</v>
      </c>
      <c r="C72" s="4">
        <v>0.3</v>
      </c>
      <c r="D72" s="4">
        <v>0.3</v>
      </c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2">
        <v>66</v>
      </c>
      <c r="B73" s="3">
        <v>0.2</v>
      </c>
      <c r="C73" s="4">
        <v>0.3</v>
      </c>
      <c r="D73" s="4">
        <v>0.3</v>
      </c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2">
        <v>67</v>
      </c>
      <c r="B74" s="3">
        <v>0.2</v>
      </c>
      <c r="C74" s="4">
        <v>0.3</v>
      </c>
      <c r="D74" s="4">
        <v>0.3</v>
      </c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2">
        <v>68</v>
      </c>
      <c r="B75" s="3">
        <v>0.2</v>
      </c>
      <c r="C75" s="4">
        <v>0.3</v>
      </c>
      <c r="D75" s="4">
        <v>0.3</v>
      </c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2">
        <v>69</v>
      </c>
      <c r="B76" s="3">
        <v>0.2</v>
      </c>
      <c r="C76" s="4">
        <v>0.3</v>
      </c>
      <c r="D76" s="4">
        <v>0.3</v>
      </c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2">
        <v>70</v>
      </c>
      <c r="B77" s="3">
        <v>0.2</v>
      </c>
      <c r="C77" s="4">
        <v>0.3</v>
      </c>
      <c r="D77" s="4">
        <v>0.3</v>
      </c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2">
        <v>71</v>
      </c>
      <c r="B78" s="3">
        <v>0.2</v>
      </c>
      <c r="C78" s="4">
        <v>0.3</v>
      </c>
      <c r="D78" s="4">
        <v>0.3</v>
      </c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2">
        <v>72</v>
      </c>
      <c r="B79" s="3">
        <v>0.2</v>
      </c>
      <c r="C79" s="4">
        <v>0.3</v>
      </c>
      <c r="D79" s="4">
        <v>0.3</v>
      </c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2">
        <v>73</v>
      </c>
      <c r="B80" s="3">
        <v>0.2</v>
      </c>
      <c r="C80" s="4">
        <v>0.3</v>
      </c>
      <c r="D80" s="4">
        <v>0.3</v>
      </c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2">
        <v>74</v>
      </c>
      <c r="B81" s="3">
        <v>0.2</v>
      </c>
      <c r="C81" s="4">
        <v>0.3</v>
      </c>
      <c r="D81" s="4">
        <v>0.3</v>
      </c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2">
        <v>75</v>
      </c>
      <c r="B82" s="3">
        <v>0.2</v>
      </c>
      <c r="C82" s="4">
        <v>0.3</v>
      </c>
      <c r="D82" s="4">
        <v>0.3</v>
      </c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2">
        <v>76</v>
      </c>
      <c r="B83" s="3">
        <v>0.2</v>
      </c>
      <c r="C83" s="4">
        <v>0.3</v>
      </c>
      <c r="D83" s="4">
        <v>0.3</v>
      </c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2">
        <v>77</v>
      </c>
      <c r="B84" s="3">
        <v>0.2</v>
      </c>
      <c r="C84" s="4">
        <v>0.3</v>
      </c>
      <c r="D84" s="4">
        <v>0.3</v>
      </c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2">
        <v>78</v>
      </c>
      <c r="B85" s="3">
        <v>0.2</v>
      </c>
      <c r="C85" s="4">
        <v>0.3</v>
      </c>
      <c r="D85" s="4">
        <v>0.3</v>
      </c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2">
        <v>79</v>
      </c>
      <c r="B86" s="3">
        <v>0.2</v>
      </c>
      <c r="C86" s="4">
        <v>0.3</v>
      </c>
      <c r="D86" s="4">
        <v>0.3</v>
      </c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2">
        <v>80</v>
      </c>
      <c r="B87" s="3">
        <v>0.2</v>
      </c>
      <c r="C87" s="4">
        <v>0.3</v>
      </c>
      <c r="D87" s="4">
        <v>0.3</v>
      </c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2">
        <v>81</v>
      </c>
      <c r="B88" s="3">
        <v>0.2</v>
      </c>
      <c r="C88" s="4">
        <v>0.3</v>
      </c>
      <c r="D88" s="4">
        <v>0.3</v>
      </c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2">
        <v>82</v>
      </c>
      <c r="B89" s="3">
        <v>0.2</v>
      </c>
      <c r="C89" s="4">
        <v>0.3</v>
      </c>
      <c r="D89" s="4">
        <v>0.3</v>
      </c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2">
        <v>83</v>
      </c>
      <c r="B90" s="3">
        <v>0.2</v>
      </c>
      <c r="C90" s="4">
        <v>0.3</v>
      </c>
      <c r="D90" s="4">
        <v>0.3</v>
      </c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2">
        <v>84</v>
      </c>
      <c r="B91" s="3">
        <v>0.2</v>
      </c>
      <c r="C91" s="4">
        <v>0.3</v>
      </c>
      <c r="D91" s="4">
        <v>0.3</v>
      </c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2">
        <v>85</v>
      </c>
      <c r="B92" s="3">
        <v>0.2</v>
      </c>
      <c r="C92" s="4">
        <v>0.3</v>
      </c>
      <c r="D92" s="4">
        <v>0.3</v>
      </c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2">
        <v>86</v>
      </c>
      <c r="B93" s="3">
        <v>0.2</v>
      </c>
      <c r="C93" s="4">
        <v>0.3</v>
      </c>
      <c r="D93" s="4">
        <v>0.3</v>
      </c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2">
        <v>87</v>
      </c>
      <c r="B94" s="3">
        <v>0.2</v>
      </c>
      <c r="C94" s="4">
        <v>0.3</v>
      </c>
      <c r="D94" s="4">
        <v>0.3</v>
      </c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2">
        <v>88</v>
      </c>
      <c r="B95" s="3">
        <v>0.2</v>
      </c>
      <c r="C95" s="4">
        <v>0.3</v>
      </c>
      <c r="D95" s="4">
        <v>0.3</v>
      </c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2">
        <v>89</v>
      </c>
      <c r="B96" s="3">
        <v>0.2</v>
      </c>
      <c r="C96" s="4">
        <v>0.3</v>
      </c>
      <c r="D96" s="4">
        <v>0.3</v>
      </c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2">
        <v>90</v>
      </c>
      <c r="B97" s="3">
        <v>0.2</v>
      </c>
      <c r="C97" s="4">
        <v>0.3</v>
      </c>
      <c r="D97" s="4">
        <v>0.3</v>
      </c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2">
        <v>91</v>
      </c>
      <c r="B98" s="3">
        <v>0.2</v>
      </c>
      <c r="C98" s="4">
        <v>0.3</v>
      </c>
      <c r="D98" s="4">
        <v>0.3</v>
      </c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2">
        <v>92</v>
      </c>
      <c r="B99" s="3">
        <v>0.2</v>
      </c>
      <c r="C99" s="4">
        <v>0.3</v>
      </c>
      <c r="D99" s="4">
        <v>0.3</v>
      </c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2">
        <v>93</v>
      </c>
      <c r="B100" s="3">
        <v>0.2</v>
      </c>
      <c r="C100" s="4">
        <v>0.3</v>
      </c>
      <c r="D100" s="4">
        <v>0.3</v>
      </c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2">
        <v>94</v>
      </c>
      <c r="B101" s="3">
        <v>0.2</v>
      </c>
      <c r="C101" s="4">
        <v>0.3</v>
      </c>
      <c r="D101" s="4">
        <v>0.3</v>
      </c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2">
        <v>95</v>
      </c>
      <c r="B102" s="3">
        <v>0.2</v>
      </c>
      <c r="C102" s="4">
        <v>0.3</v>
      </c>
      <c r="D102" s="4">
        <v>0.3</v>
      </c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2">
        <v>96</v>
      </c>
      <c r="B103" s="3">
        <v>0.2</v>
      </c>
      <c r="C103" s="4">
        <v>0.3</v>
      </c>
      <c r="D103" s="4">
        <v>0.3</v>
      </c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2">
        <v>97</v>
      </c>
      <c r="B104" s="3">
        <v>0.2</v>
      </c>
      <c r="C104" s="4">
        <v>0.3</v>
      </c>
      <c r="D104" s="4">
        <v>0.3</v>
      </c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2">
        <v>98</v>
      </c>
      <c r="B105" s="3">
        <v>0.2</v>
      </c>
      <c r="C105" s="4">
        <v>0.3</v>
      </c>
      <c r="D105" s="4">
        <v>0.3</v>
      </c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2">
        <v>99</v>
      </c>
      <c r="B106" s="3">
        <v>0.2</v>
      </c>
      <c r="C106" s="4">
        <v>0.3</v>
      </c>
      <c r="D106" s="4">
        <v>0.3</v>
      </c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2">
        <v>100</v>
      </c>
      <c r="B107" s="3">
        <v>0.2</v>
      </c>
      <c r="C107" s="4">
        <v>0.3</v>
      </c>
      <c r="D107" s="4">
        <v>0.3</v>
      </c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2">
        <v>101</v>
      </c>
      <c r="B108" s="3">
        <v>0.2</v>
      </c>
      <c r="C108" s="4">
        <v>0.3</v>
      </c>
      <c r="D108" s="4">
        <v>0.3</v>
      </c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2">
        <v>102</v>
      </c>
      <c r="B109" s="3">
        <v>0.2</v>
      </c>
      <c r="C109" s="4">
        <v>0.3</v>
      </c>
      <c r="D109" s="4">
        <v>0.3</v>
      </c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2">
        <v>103</v>
      </c>
      <c r="B110" s="3">
        <v>0.2</v>
      </c>
      <c r="C110" s="4">
        <v>0.3</v>
      </c>
      <c r="D110" s="4">
        <v>0.3</v>
      </c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2">
        <v>104</v>
      </c>
      <c r="B111" s="3">
        <v>0.2</v>
      </c>
      <c r="C111" s="4">
        <v>0.3</v>
      </c>
      <c r="D111" s="4">
        <v>0.3</v>
      </c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2">
        <v>105</v>
      </c>
      <c r="B112" s="3">
        <v>0.2</v>
      </c>
      <c r="C112" s="4">
        <v>0.3</v>
      </c>
      <c r="D112" s="4">
        <v>0.3</v>
      </c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2">
        <v>106</v>
      </c>
      <c r="B113" s="3">
        <v>0.2</v>
      </c>
      <c r="C113" s="4">
        <v>0.3</v>
      </c>
      <c r="D113" s="4">
        <v>0.3</v>
      </c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2">
        <v>107</v>
      </c>
      <c r="B114" s="3">
        <v>0.2</v>
      </c>
      <c r="C114" s="4">
        <v>0.3</v>
      </c>
      <c r="D114" s="4">
        <v>0.3</v>
      </c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2">
        <v>108</v>
      </c>
      <c r="B115" s="3">
        <v>0.2</v>
      </c>
      <c r="C115" s="4">
        <v>0.3</v>
      </c>
      <c r="D115" s="4">
        <v>0.3</v>
      </c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2">
        <v>109</v>
      </c>
      <c r="B116" s="3">
        <v>0.2</v>
      </c>
      <c r="C116" s="4">
        <v>0.3</v>
      </c>
      <c r="D116" s="4">
        <v>0.3</v>
      </c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2">
        <v>110</v>
      </c>
      <c r="B117" s="3">
        <v>0.2</v>
      </c>
      <c r="C117" s="4">
        <v>0.3</v>
      </c>
      <c r="D117" s="4">
        <v>0.3</v>
      </c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2">
        <v>111</v>
      </c>
      <c r="B118" s="3">
        <v>0.2</v>
      </c>
      <c r="C118" s="4">
        <v>0.3</v>
      </c>
      <c r="D118" s="4">
        <v>0.3</v>
      </c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2">
        <v>112</v>
      </c>
      <c r="B119" s="3">
        <v>0.2</v>
      </c>
      <c r="C119" s="4">
        <v>0.3</v>
      </c>
      <c r="D119" s="4">
        <v>0.3</v>
      </c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2">
        <v>113</v>
      </c>
      <c r="B120" s="3">
        <v>0.2</v>
      </c>
      <c r="C120" s="4">
        <v>0.3</v>
      </c>
      <c r="D120" s="4">
        <v>0.3</v>
      </c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2">
        <v>114</v>
      </c>
      <c r="B121" s="3">
        <v>0.2</v>
      </c>
      <c r="C121" s="4">
        <v>0.3</v>
      </c>
      <c r="D121" s="4">
        <v>0.3</v>
      </c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2">
        <v>115</v>
      </c>
      <c r="B122" s="3">
        <v>0.2</v>
      </c>
      <c r="C122" s="4">
        <v>0.3</v>
      </c>
      <c r="D122" s="4">
        <v>0.3</v>
      </c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2">
        <v>116</v>
      </c>
      <c r="B123" s="3">
        <v>0.2</v>
      </c>
      <c r="C123" s="4">
        <v>0.3</v>
      </c>
      <c r="D123" s="4">
        <v>0.3</v>
      </c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2">
        <v>117</v>
      </c>
      <c r="B124" s="3">
        <v>0.2</v>
      </c>
      <c r="C124" s="4">
        <v>0.3</v>
      </c>
      <c r="D124" s="4">
        <v>0.3</v>
      </c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2">
        <v>118</v>
      </c>
      <c r="B125" s="3">
        <v>0.2</v>
      </c>
      <c r="C125" s="4">
        <v>0.3</v>
      </c>
      <c r="D125" s="4">
        <v>0.3</v>
      </c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2">
        <v>119</v>
      </c>
      <c r="B126" s="3">
        <v>0.2</v>
      </c>
      <c r="C126" s="4">
        <v>0.3</v>
      </c>
      <c r="D126" s="4">
        <v>0.3</v>
      </c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2">
        <v>120</v>
      </c>
      <c r="B127" s="3">
        <v>0.2</v>
      </c>
      <c r="C127" s="4">
        <v>0.3</v>
      </c>
      <c r="D127" s="4">
        <v>0.3</v>
      </c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2">
        <v>121</v>
      </c>
      <c r="B128" s="3">
        <v>0.2</v>
      </c>
      <c r="C128" s="4">
        <v>0</v>
      </c>
      <c r="D128" s="4">
        <v>0</v>
      </c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2">
        <v>122</v>
      </c>
      <c r="B129" s="3">
        <v>0.2</v>
      </c>
      <c r="C129" s="4">
        <v>0</v>
      </c>
      <c r="D129" s="4">
        <v>0</v>
      </c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2">
        <v>123</v>
      </c>
      <c r="B130" s="3">
        <v>0.2</v>
      </c>
      <c r="C130" s="4">
        <v>0</v>
      </c>
      <c r="D130" s="4">
        <v>0</v>
      </c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2">
        <v>124</v>
      </c>
      <c r="B131" s="3">
        <v>0.2</v>
      </c>
      <c r="C131" s="4">
        <v>0</v>
      </c>
      <c r="D131" s="4">
        <v>0</v>
      </c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2">
        <v>125</v>
      </c>
      <c r="B132" s="3">
        <v>0.2</v>
      </c>
      <c r="C132" s="4">
        <v>0</v>
      </c>
      <c r="D132" s="4">
        <v>0</v>
      </c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2">
        <v>126</v>
      </c>
      <c r="B133" s="3">
        <v>0.2</v>
      </c>
      <c r="C133" s="4">
        <v>0</v>
      </c>
      <c r="D133" s="4">
        <v>0</v>
      </c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2">
        <v>127</v>
      </c>
      <c r="B134" s="3">
        <v>0.2</v>
      </c>
      <c r="C134" s="4">
        <v>0</v>
      </c>
      <c r="D134" s="4">
        <v>0</v>
      </c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2">
        <v>128</v>
      </c>
      <c r="B135" s="3">
        <v>0.2</v>
      </c>
      <c r="C135" s="4">
        <v>0</v>
      </c>
      <c r="D135" s="4">
        <v>0</v>
      </c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2">
        <v>129</v>
      </c>
      <c r="B136" s="3">
        <v>0.2</v>
      </c>
      <c r="C136" s="4">
        <v>0</v>
      </c>
      <c r="D136" s="4">
        <v>0</v>
      </c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2">
        <v>130</v>
      </c>
      <c r="B137" s="3">
        <v>0.2</v>
      </c>
      <c r="C137" s="4">
        <v>0</v>
      </c>
      <c r="D137" s="4">
        <v>0</v>
      </c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2">
        <v>131</v>
      </c>
      <c r="B138" s="3">
        <v>0.2</v>
      </c>
      <c r="C138" s="4">
        <v>0</v>
      </c>
      <c r="D138" s="4">
        <v>0</v>
      </c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2">
        <v>132</v>
      </c>
      <c r="B139" s="3">
        <v>0.2</v>
      </c>
      <c r="C139" s="4">
        <v>0</v>
      </c>
      <c r="D139" s="4">
        <v>0</v>
      </c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2">
        <v>133</v>
      </c>
      <c r="B140" s="3">
        <v>0.2</v>
      </c>
      <c r="C140" s="4">
        <v>0</v>
      </c>
      <c r="D140" s="4">
        <v>0</v>
      </c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2">
        <v>134</v>
      </c>
      <c r="B141" s="3">
        <v>0.2</v>
      </c>
      <c r="C141" s="4">
        <v>0</v>
      </c>
      <c r="D141" s="4">
        <v>0</v>
      </c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2">
        <v>135</v>
      </c>
      <c r="B142" s="3">
        <v>0.2</v>
      </c>
      <c r="C142" s="4">
        <v>0</v>
      </c>
      <c r="D142" s="4">
        <v>0</v>
      </c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2">
        <v>136</v>
      </c>
      <c r="B143" s="3">
        <v>0.2</v>
      </c>
      <c r="C143" s="4">
        <v>0</v>
      </c>
      <c r="D143" s="4">
        <v>0</v>
      </c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2">
        <v>137</v>
      </c>
      <c r="B144" s="3">
        <v>0.2</v>
      </c>
      <c r="C144" s="4">
        <v>0</v>
      </c>
      <c r="D144" s="4">
        <v>0</v>
      </c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2">
        <v>138</v>
      </c>
      <c r="B145" s="3">
        <v>0.2</v>
      </c>
      <c r="C145" s="4">
        <v>0</v>
      </c>
      <c r="D145" s="4">
        <v>0</v>
      </c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2">
        <v>139</v>
      </c>
      <c r="B146" s="3">
        <v>0.2</v>
      </c>
      <c r="C146" s="4">
        <v>0</v>
      </c>
      <c r="D146" s="4">
        <v>0</v>
      </c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2">
        <v>140</v>
      </c>
      <c r="B147" s="3">
        <v>0.2</v>
      </c>
      <c r="C147" s="4">
        <v>0</v>
      </c>
      <c r="D147" s="4">
        <v>0</v>
      </c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2">
        <v>141</v>
      </c>
      <c r="B148" s="3">
        <v>0.2</v>
      </c>
      <c r="C148" s="4">
        <v>0</v>
      </c>
      <c r="D148" s="4">
        <v>0</v>
      </c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2">
        <v>142</v>
      </c>
      <c r="B149" s="3">
        <v>0.2</v>
      </c>
      <c r="C149" s="4">
        <v>0</v>
      </c>
      <c r="D149" s="4">
        <v>0</v>
      </c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2">
        <v>143</v>
      </c>
      <c r="B150" s="3">
        <v>0.2</v>
      </c>
      <c r="C150" s="4">
        <v>0</v>
      </c>
      <c r="D150" s="4">
        <v>0</v>
      </c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2">
        <v>144</v>
      </c>
      <c r="B151" s="3">
        <v>0.2</v>
      </c>
      <c r="C151" s="4">
        <v>0</v>
      </c>
      <c r="D151" s="4">
        <v>0</v>
      </c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2">
        <v>145</v>
      </c>
      <c r="B152" s="3">
        <v>0.2</v>
      </c>
      <c r="C152" s="4">
        <v>0</v>
      </c>
      <c r="D152" s="4">
        <v>0</v>
      </c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2">
        <v>146</v>
      </c>
      <c r="B153" s="3">
        <v>0.2</v>
      </c>
      <c r="C153" s="4">
        <v>0</v>
      </c>
      <c r="D153" s="4">
        <v>0</v>
      </c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2">
        <v>147</v>
      </c>
      <c r="B154" s="3">
        <v>0.2</v>
      </c>
      <c r="C154" s="4">
        <v>0</v>
      </c>
      <c r="D154" s="4">
        <v>0</v>
      </c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2">
        <v>148</v>
      </c>
      <c r="B155" s="3">
        <v>0.2</v>
      </c>
      <c r="C155" s="4">
        <v>0</v>
      </c>
      <c r="D155" s="4">
        <v>0</v>
      </c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2">
        <v>149</v>
      </c>
      <c r="B156" s="3">
        <v>0.2</v>
      </c>
      <c r="C156" s="4">
        <v>0</v>
      </c>
      <c r="D156" s="4">
        <v>0</v>
      </c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2">
        <v>150</v>
      </c>
      <c r="B157" s="3">
        <v>0.2</v>
      </c>
      <c r="C157" s="4">
        <v>0</v>
      </c>
      <c r="D157" s="4">
        <v>0</v>
      </c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2">
        <v>151</v>
      </c>
      <c r="B158" s="3">
        <v>0.2</v>
      </c>
      <c r="C158" s="4">
        <v>0</v>
      </c>
      <c r="D158" s="4">
        <v>0</v>
      </c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2">
        <v>152</v>
      </c>
      <c r="B159" s="3">
        <v>0.2</v>
      </c>
      <c r="C159" s="4">
        <v>0</v>
      </c>
      <c r="D159" s="4">
        <v>0</v>
      </c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2">
        <v>153</v>
      </c>
      <c r="B160" s="3">
        <v>0.2</v>
      </c>
      <c r="C160" s="4">
        <v>0</v>
      </c>
      <c r="D160" s="4">
        <v>0</v>
      </c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2">
        <v>154</v>
      </c>
      <c r="B161" s="3">
        <v>0.2</v>
      </c>
      <c r="C161" s="4">
        <v>0</v>
      </c>
      <c r="D161" s="4">
        <v>0</v>
      </c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2">
        <v>155</v>
      </c>
      <c r="B162" s="3">
        <v>0.2</v>
      </c>
      <c r="C162" s="4">
        <v>0</v>
      </c>
      <c r="D162" s="4">
        <v>0</v>
      </c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2">
        <v>156</v>
      </c>
      <c r="B163" s="3">
        <v>0.2</v>
      </c>
      <c r="C163" s="4">
        <v>0</v>
      </c>
      <c r="D163" s="4">
        <v>0</v>
      </c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2">
        <v>157</v>
      </c>
      <c r="B164" s="3">
        <v>0.2</v>
      </c>
      <c r="C164" s="4">
        <v>0</v>
      </c>
      <c r="D164" s="4">
        <v>0</v>
      </c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2">
        <v>158</v>
      </c>
      <c r="B165" s="3">
        <v>0.2</v>
      </c>
      <c r="C165" s="4">
        <v>0</v>
      </c>
      <c r="D165" s="4">
        <v>0</v>
      </c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2">
        <v>159</v>
      </c>
      <c r="B166" s="3">
        <v>0.2</v>
      </c>
      <c r="C166" s="4">
        <v>0</v>
      </c>
      <c r="D166" s="4">
        <v>0</v>
      </c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2">
        <v>160</v>
      </c>
      <c r="B167" s="3">
        <v>0.2</v>
      </c>
      <c r="C167" s="4">
        <v>0</v>
      </c>
      <c r="D167" s="4">
        <v>0</v>
      </c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2">
        <v>161</v>
      </c>
      <c r="B168" s="3">
        <v>0.2</v>
      </c>
      <c r="C168" s="4">
        <v>0</v>
      </c>
      <c r="D168" s="4">
        <v>0</v>
      </c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2">
        <v>162</v>
      </c>
      <c r="B169" s="3">
        <v>0.2</v>
      </c>
      <c r="C169" s="4">
        <v>0</v>
      </c>
      <c r="D169" s="4">
        <v>0</v>
      </c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2">
        <v>163</v>
      </c>
      <c r="B170" s="3">
        <v>0.2</v>
      </c>
      <c r="C170" s="4">
        <v>0</v>
      </c>
      <c r="D170" s="4">
        <v>0</v>
      </c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2">
        <v>164</v>
      </c>
      <c r="B171" s="3">
        <v>0.2</v>
      </c>
      <c r="C171" s="4">
        <v>0</v>
      </c>
      <c r="D171" s="4">
        <v>0</v>
      </c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2">
        <v>165</v>
      </c>
      <c r="B172" s="3">
        <v>0.2</v>
      </c>
      <c r="C172" s="4">
        <v>0</v>
      </c>
      <c r="D172" s="4">
        <v>0</v>
      </c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2">
        <v>166</v>
      </c>
      <c r="B173" s="3">
        <v>0.2</v>
      </c>
      <c r="C173" s="4">
        <v>0</v>
      </c>
      <c r="D173" s="4">
        <v>0</v>
      </c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2">
        <v>167</v>
      </c>
      <c r="B174" s="3">
        <v>0.2</v>
      </c>
      <c r="C174" s="4">
        <v>0</v>
      </c>
      <c r="D174" s="4">
        <v>0</v>
      </c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2">
        <v>168</v>
      </c>
      <c r="B175" s="3">
        <v>0.2</v>
      </c>
      <c r="C175" s="4">
        <v>0</v>
      </c>
      <c r="D175" s="4">
        <v>0</v>
      </c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2">
        <v>169</v>
      </c>
      <c r="B176" s="3">
        <v>0.2</v>
      </c>
      <c r="C176" s="4">
        <v>0</v>
      </c>
      <c r="D176" s="4">
        <v>0</v>
      </c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2">
        <v>170</v>
      </c>
      <c r="B177" s="3">
        <v>0.2</v>
      </c>
      <c r="C177" s="4">
        <v>0</v>
      </c>
      <c r="D177" s="4">
        <v>0</v>
      </c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2">
        <v>171</v>
      </c>
      <c r="B178" s="3">
        <v>0.2</v>
      </c>
      <c r="C178" s="4">
        <v>0</v>
      </c>
      <c r="D178" s="4">
        <v>0</v>
      </c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2">
        <v>172</v>
      </c>
      <c r="B179" s="3">
        <v>0.2</v>
      </c>
      <c r="C179" s="4">
        <v>0</v>
      </c>
      <c r="D179" s="4">
        <v>0</v>
      </c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2">
        <v>173</v>
      </c>
      <c r="B180" s="3">
        <v>0.2</v>
      </c>
      <c r="C180" s="4">
        <v>0</v>
      </c>
      <c r="D180" s="4">
        <v>0</v>
      </c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2">
        <v>174</v>
      </c>
      <c r="B181" s="3">
        <v>0.2</v>
      </c>
      <c r="C181" s="4">
        <v>0</v>
      </c>
      <c r="D181" s="4">
        <v>0</v>
      </c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2">
        <v>175</v>
      </c>
      <c r="B182" s="3">
        <v>0.2</v>
      </c>
      <c r="C182" s="4">
        <v>0</v>
      </c>
      <c r="D182" s="4">
        <v>0</v>
      </c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2">
        <v>176</v>
      </c>
      <c r="B183" s="3">
        <v>0.2</v>
      </c>
      <c r="C183" s="4">
        <v>0</v>
      </c>
      <c r="D183" s="4">
        <v>0</v>
      </c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2">
        <v>177</v>
      </c>
      <c r="B184" s="3">
        <v>0.2</v>
      </c>
      <c r="C184" s="4">
        <v>0</v>
      </c>
      <c r="D184" s="4">
        <v>0</v>
      </c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2">
        <v>178</v>
      </c>
      <c r="B185" s="3">
        <v>0.2</v>
      </c>
      <c r="C185" s="4">
        <v>0</v>
      </c>
      <c r="D185" s="4">
        <v>0</v>
      </c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2">
        <v>179</v>
      </c>
      <c r="B186" s="3">
        <v>0.2</v>
      </c>
      <c r="C186" s="4">
        <v>0</v>
      </c>
      <c r="D186" s="4">
        <v>0</v>
      </c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2">
        <v>180</v>
      </c>
      <c r="B187" s="3">
        <v>0.2</v>
      </c>
      <c r="C187" s="4">
        <v>0</v>
      </c>
      <c r="D187" s="4">
        <v>0</v>
      </c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2">
        <v>181</v>
      </c>
      <c r="B188" s="3">
        <v>0.2</v>
      </c>
      <c r="C188" s="4">
        <v>0</v>
      </c>
      <c r="D188" s="4">
        <v>0</v>
      </c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2">
        <v>182</v>
      </c>
      <c r="B189" s="3">
        <v>0.2</v>
      </c>
      <c r="C189" s="4">
        <v>0</v>
      </c>
      <c r="D189" s="4">
        <v>0</v>
      </c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2">
        <v>183</v>
      </c>
      <c r="B190" s="3">
        <v>0.2</v>
      </c>
      <c r="C190" s="4">
        <v>0</v>
      </c>
      <c r="D190" s="4">
        <v>0</v>
      </c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2">
        <v>184</v>
      </c>
      <c r="B191" s="3">
        <v>0.2</v>
      </c>
      <c r="C191" s="4">
        <v>0</v>
      </c>
      <c r="D191" s="4">
        <v>0</v>
      </c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2">
        <v>185</v>
      </c>
      <c r="B192" s="3">
        <v>0.2</v>
      </c>
      <c r="C192" s="4">
        <v>0</v>
      </c>
      <c r="D192" s="4">
        <v>0</v>
      </c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2">
        <v>186</v>
      </c>
      <c r="B193" s="3">
        <v>0.2</v>
      </c>
      <c r="C193" s="4">
        <v>0</v>
      </c>
      <c r="D193" s="4">
        <v>0</v>
      </c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2">
        <v>187</v>
      </c>
      <c r="B194" s="3">
        <v>0.2</v>
      </c>
      <c r="C194" s="4">
        <v>0</v>
      </c>
      <c r="D194" s="4">
        <v>0</v>
      </c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2">
        <v>188</v>
      </c>
      <c r="B195" s="3">
        <v>0.2</v>
      </c>
      <c r="C195" s="4">
        <v>0</v>
      </c>
      <c r="D195" s="4">
        <v>0</v>
      </c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2">
        <v>189</v>
      </c>
      <c r="B196" s="3">
        <v>0.2</v>
      </c>
      <c r="C196" s="4">
        <v>0</v>
      </c>
      <c r="D196" s="4">
        <v>0</v>
      </c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2">
        <v>190</v>
      </c>
      <c r="B197" s="3">
        <v>0.2</v>
      </c>
      <c r="C197" s="4">
        <v>0</v>
      </c>
      <c r="D197" s="4">
        <v>0</v>
      </c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2">
        <v>191</v>
      </c>
      <c r="B198" s="3">
        <v>0.2</v>
      </c>
      <c r="C198" s="4">
        <v>0</v>
      </c>
      <c r="D198" s="4">
        <v>0</v>
      </c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2">
        <v>192</v>
      </c>
      <c r="B199" s="3">
        <v>0.2</v>
      </c>
      <c r="C199" s="4">
        <v>0</v>
      </c>
      <c r="D199" s="4">
        <v>0</v>
      </c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2">
        <v>193</v>
      </c>
      <c r="B200" s="3">
        <v>0.2</v>
      </c>
      <c r="C200" s="4">
        <v>0</v>
      </c>
      <c r="D200" s="4">
        <v>0</v>
      </c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2">
        <v>194</v>
      </c>
      <c r="B201" s="3">
        <v>0.2</v>
      </c>
      <c r="C201" s="4">
        <v>0</v>
      </c>
      <c r="D201" s="4">
        <v>0</v>
      </c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2">
        <v>195</v>
      </c>
      <c r="B202" s="3">
        <v>0.2</v>
      </c>
      <c r="C202" s="4">
        <v>0</v>
      </c>
      <c r="D202" s="4">
        <v>0</v>
      </c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2">
        <v>196</v>
      </c>
      <c r="B203" s="3">
        <v>0.2</v>
      </c>
      <c r="C203" s="4">
        <v>0</v>
      </c>
      <c r="D203" s="4">
        <v>0</v>
      </c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2">
        <v>197</v>
      </c>
      <c r="B204" s="3">
        <v>0.2</v>
      </c>
      <c r="C204" s="4">
        <v>0</v>
      </c>
      <c r="D204" s="4">
        <v>0</v>
      </c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2">
        <v>198</v>
      </c>
      <c r="B205" s="3">
        <v>0.2</v>
      </c>
      <c r="C205" s="4">
        <v>0</v>
      </c>
      <c r="D205" s="4">
        <v>0</v>
      </c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2">
        <v>199</v>
      </c>
      <c r="B206" s="3">
        <v>0.2</v>
      </c>
      <c r="C206" s="4">
        <v>0</v>
      </c>
      <c r="D206" s="4">
        <v>0</v>
      </c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2">
        <v>200</v>
      </c>
      <c r="B207" s="3">
        <v>0.2</v>
      </c>
      <c r="C207" s="4">
        <v>0</v>
      </c>
      <c r="D207" s="4">
        <v>0</v>
      </c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2">
        <v>201</v>
      </c>
      <c r="B208" s="3">
        <v>0.2</v>
      </c>
      <c r="C208" s="4">
        <v>0</v>
      </c>
      <c r="D208" s="4">
        <v>0</v>
      </c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2">
        <v>202</v>
      </c>
      <c r="B209" s="3">
        <v>0.2</v>
      </c>
      <c r="C209" s="4">
        <v>0</v>
      </c>
      <c r="D209" s="4">
        <v>0</v>
      </c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2">
        <v>203</v>
      </c>
      <c r="B210" s="3">
        <v>0.2</v>
      </c>
      <c r="C210" s="4">
        <v>0</v>
      </c>
      <c r="D210" s="4">
        <v>0</v>
      </c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2">
        <v>204</v>
      </c>
      <c r="B211" s="3">
        <v>0.2</v>
      </c>
      <c r="C211" s="4">
        <v>0</v>
      </c>
      <c r="D211" s="4">
        <v>0</v>
      </c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2">
        <v>205</v>
      </c>
      <c r="B212" s="3">
        <v>0.2</v>
      </c>
      <c r="C212" s="4">
        <v>0</v>
      </c>
      <c r="D212" s="4">
        <v>0</v>
      </c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2">
        <v>206</v>
      </c>
      <c r="B213" s="3">
        <v>0.2</v>
      </c>
      <c r="C213" s="4">
        <v>0</v>
      </c>
      <c r="D213" s="4">
        <v>0</v>
      </c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2">
        <v>207</v>
      </c>
      <c r="B214" s="3">
        <v>0.2</v>
      </c>
      <c r="C214" s="4">
        <v>0</v>
      </c>
      <c r="D214" s="4">
        <v>0</v>
      </c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2">
        <v>208</v>
      </c>
      <c r="B215" s="3">
        <v>0.2</v>
      </c>
      <c r="C215" s="4">
        <v>0</v>
      </c>
      <c r="D215" s="4">
        <v>0</v>
      </c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2">
        <v>209</v>
      </c>
      <c r="B216" s="3">
        <v>0.2</v>
      </c>
      <c r="C216" s="4">
        <v>0</v>
      </c>
      <c r="D216" s="4">
        <v>0</v>
      </c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2">
        <v>210</v>
      </c>
      <c r="B217" s="3">
        <v>0.2</v>
      </c>
      <c r="C217" s="4">
        <v>0</v>
      </c>
      <c r="D217" s="4">
        <v>0</v>
      </c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2">
        <v>211</v>
      </c>
      <c r="B218" s="3">
        <v>0.2</v>
      </c>
      <c r="C218" s="4">
        <v>0</v>
      </c>
      <c r="D218" s="4">
        <v>0</v>
      </c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2">
        <v>212</v>
      </c>
      <c r="B219" s="3">
        <v>0.2</v>
      </c>
      <c r="C219" s="4">
        <v>0</v>
      </c>
      <c r="D219" s="4">
        <v>0</v>
      </c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2">
        <v>213</v>
      </c>
      <c r="B220" s="3">
        <v>0.2</v>
      </c>
      <c r="C220" s="4">
        <v>0</v>
      </c>
      <c r="D220" s="4">
        <v>0</v>
      </c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2">
        <v>214</v>
      </c>
      <c r="B221" s="3">
        <v>0.2</v>
      </c>
      <c r="C221" s="4">
        <v>0</v>
      </c>
      <c r="D221" s="4">
        <v>0</v>
      </c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2">
        <v>215</v>
      </c>
      <c r="B222" s="3">
        <v>0.2</v>
      </c>
      <c r="C222" s="4">
        <v>0</v>
      </c>
      <c r="D222" s="4">
        <v>0</v>
      </c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2">
        <v>216</v>
      </c>
      <c r="B223" s="3">
        <v>0.2</v>
      </c>
      <c r="C223" s="4">
        <v>0</v>
      </c>
      <c r="D223" s="4">
        <v>0</v>
      </c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2">
        <v>217</v>
      </c>
      <c r="B224" s="3">
        <v>0.2</v>
      </c>
      <c r="C224" s="4">
        <v>0</v>
      </c>
      <c r="D224" s="4">
        <v>0</v>
      </c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2">
        <v>218</v>
      </c>
      <c r="B225" s="3">
        <v>0.2</v>
      </c>
      <c r="C225" s="4">
        <v>0</v>
      </c>
      <c r="D225" s="4">
        <v>0</v>
      </c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2">
        <v>219</v>
      </c>
      <c r="B226" s="3">
        <v>0.2</v>
      </c>
      <c r="C226" s="4">
        <v>0</v>
      </c>
      <c r="D226" s="4">
        <v>0</v>
      </c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2">
        <v>220</v>
      </c>
      <c r="B227" s="3">
        <v>0.2</v>
      </c>
      <c r="C227" s="4">
        <v>0</v>
      </c>
      <c r="D227" s="4">
        <v>0</v>
      </c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2">
        <v>221</v>
      </c>
      <c r="B228" s="3">
        <v>0.2</v>
      </c>
      <c r="C228" s="4">
        <v>0</v>
      </c>
      <c r="D228" s="4">
        <v>0</v>
      </c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2">
        <v>222</v>
      </c>
      <c r="B229" s="3">
        <v>0.2</v>
      </c>
      <c r="C229" s="4">
        <v>0</v>
      </c>
      <c r="D229" s="4">
        <v>0</v>
      </c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2">
        <v>223</v>
      </c>
      <c r="B230" s="3">
        <v>0.2</v>
      </c>
      <c r="C230" s="4">
        <v>0</v>
      </c>
      <c r="D230" s="4">
        <v>0</v>
      </c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2">
        <v>224</v>
      </c>
      <c r="B231" s="3">
        <v>0.2</v>
      </c>
      <c r="C231" s="4">
        <v>0</v>
      </c>
      <c r="D231" s="4">
        <v>0</v>
      </c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2">
        <v>225</v>
      </c>
      <c r="B232" s="3">
        <v>0.2</v>
      </c>
      <c r="C232" s="4">
        <v>0</v>
      </c>
      <c r="D232" s="4">
        <v>0</v>
      </c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2">
        <v>226</v>
      </c>
      <c r="B233" s="3">
        <v>0.2</v>
      </c>
      <c r="C233" s="4">
        <v>0</v>
      </c>
      <c r="D233" s="4">
        <v>0</v>
      </c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2">
        <v>227</v>
      </c>
      <c r="B234" s="3">
        <v>0.2</v>
      </c>
      <c r="C234" s="4">
        <v>0</v>
      </c>
      <c r="D234" s="4">
        <v>0</v>
      </c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2">
        <v>228</v>
      </c>
      <c r="B235" s="3">
        <v>0.2</v>
      </c>
      <c r="C235" s="4">
        <v>0</v>
      </c>
      <c r="D235" s="4">
        <v>0</v>
      </c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2">
        <v>229</v>
      </c>
      <c r="B236" s="3">
        <v>0.2</v>
      </c>
      <c r="C236" s="4">
        <v>0</v>
      </c>
      <c r="D236" s="4">
        <v>0</v>
      </c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2">
        <v>230</v>
      </c>
      <c r="B237" s="3">
        <v>0.2</v>
      </c>
      <c r="C237" s="4">
        <v>0</v>
      </c>
      <c r="D237" s="4">
        <v>0</v>
      </c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2">
        <v>231</v>
      </c>
      <c r="B238" s="3">
        <v>0.2</v>
      </c>
      <c r="C238" s="4">
        <v>0</v>
      </c>
      <c r="D238" s="4">
        <v>0</v>
      </c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2">
        <v>232</v>
      </c>
      <c r="B239" s="3">
        <v>0.2</v>
      </c>
      <c r="C239" s="4">
        <v>0</v>
      </c>
      <c r="D239" s="4">
        <v>0</v>
      </c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2">
        <v>233</v>
      </c>
      <c r="B240" s="3">
        <v>0.2</v>
      </c>
      <c r="C240" s="4">
        <v>0</v>
      </c>
      <c r="D240" s="4">
        <v>0</v>
      </c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2">
        <v>234</v>
      </c>
      <c r="B241" s="3">
        <v>0.2</v>
      </c>
      <c r="C241" s="4">
        <v>0</v>
      </c>
      <c r="D241" s="4">
        <v>0</v>
      </c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2">
        <v>235</v>
      </c>
      <c r="B242" s="3">
        <v>0.2</v>
      </c>
      <c r="C242" s="4">
        <v>0</v>
      </c>
      <c r="D242" s="4">
        <v>0</v>
      </c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2">
        <v>236</v>
      </c>
      <c r="B243" s="3">
        <v>0.2</v>
      </c>
      <c r="C243" s="4">
        <v>0</v>
      </c>
      <c r="D243" s="4">
        <v>0</v>
      </c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2">
        <v>237</v>
      </c>
      <c r="B244" s="3">
        <v>0.2</v>
      </c>
      <c r="C244" s="4">
        <v>0</v>
      </c>
      <c r="D244" s="4">
        <v>0</v>
      </c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2">
        <v>238</v>
      </c>
      <c r="B245" s="3">
        <v>0.2</v>
      </c>
      <c r="C245" s="4">
        <v>0</v>
      </c>
      <c r="D245" s="4">
        <v>0</v>
      </c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2">
        <v>239</v>
      </c>
      <c r="B246" s="3">
        <v>0.2</v>
      </c>
      <c r="C246" s="4">
        <v>0</v>
      </c>
      <c r="D246" s="4">
        <v>0</v>
      </c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2">
        <v>240</v>
      </c>
      <c r="B247" s="3">
        <v>0.2</v>
      </c>
      <c r="C247" s="4">
        <v>0</v>
      </c>
      <c r="D247" s="4">
        <v>0</v>
      </c>
    </row>
  </sheetData>
  <sheetProtection algorithmName="SHA-512" hashValue="hBpwjvuBxvuU5lywtwd/f8r1tu6yO73ma32vm1yZW8qprp/bnmek0Z8FhTTWkxSeUsg7EBKRJTgBmanzPgIXjQ==" saltValue="I0otkSREWxCepvwrVFuKjQ==" spinCount="100000" sheet="1" objects="1" scenarios="1"/>
  <mergeCells count="2">
    <mergeCell ref="A1:B1"/>
    <mergeCell ref="H1:K1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13F30C4425E84196F745773F1F951D" ma:contentTypeVersion="8" ma:contentTypeDescription="Crie um novo documento." ma:contentTypeScope="" ma:versionID="e14b944a9b28f91dbf86af712449774c">
  <xsd:schema xmlns:xsd="http://www.w3.org/2001/XMLSchema" xmlns:xs="http://www.w3.org/2001/XMLSchema" xmlns:p="http://schemas.microsoft.com/office/2006/metadata/properties" xmlns:ns2="095067f9-20c8-482b-832b-f0cbfea96f01" xmlns:ns3="6d1e7bbd-fa06-4da7-9efe-c1bc5c4b5c5e" targetNamespace="http://schemas.microsoft.com/office/2006/metadata/properties" ma:root="true" ma:fieldsID="96535cf8c6599667028ae34ecbb07681" ns2:_="" ns3:_="">
    <xsd:import namespace="095067f9-20c8-482b-832b-f0cbfea96f01"/>
    <xsd:import namespace="6d1e7bbd-fa06-4da7-9efe-c1bc5c4b5c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067f9-20c8-482b-832b-f0cbfea96f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e7bbd-fa06-4da7-9efe-c1bc5c4b5c5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6C6F4F-2648-4E5F-91D5-470ED51C36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A5C710-2F42-45BF-B47C-4EBC2E5764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5067f9-20c8-482b-832b-f0cbfea96f01"/>
    <ds:schemaRef ds:uri="6d1e7bbd-fa06-4da7-9efe-c1bc5c4b5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4801DA-344A-49AB-AB46-4307573E2A3E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6d1e7bbd-fa06-4da7-9efe-c1bc5c4b5c5e"/>
    <ds:schemaRef ds:uri="095067f9-20c8-482b-832b-f0cbfea96f0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Parcelamento PRD</vt:lpstr>
      <vt:lpstr>Opções de Pagamento</vt:lpstr>
      <vt:lpstr>'Parcelamento PRD'!Area_de_impressao</vt:lpstr>
    </vt:vector>
  </TitlesOfParts>
  <Company>ANVISA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Simulação de Cálculo PRD ANVISA 2017</dc:title>
  <dc:subject>PRD</dc:subject>
  <dc:creator>Gerência de Gestão da Arrecadação - GEGAR</dc:creator>
  <cp:lastModifiedBy>debora.domingues</cp:lastModifiedBy>
  <cp:revision>2018</cp:revision>
  <cp:lastPrinted>2018-03-01T16:02:05Z</cp:lastPrinted>
  <dcterms:created xsi:type="dcterms:W3CDTF">2015-03-06T11:18:03Z</dcterms:created>
  <dcterms:modified xsi:type="dcterms:W3CDTF">2018-03-28T19:49:22Z</dcterms:modified>
  <cp:version>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0x0101003613F30C4425E84196F745773F1F951D</vt:lpwstr>
  </property>
</Properties>
</file>