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0" windowWidth="19200" windowHeight="11955" tabRatio="601" activeTab="0"/>
  </bookViews>
  <sheets>
    <sheet name="Formulário" sheetId="1" r:id="rId1"/>
    <sheet name="Instr. de Preenchimento" sheetId="2" r:id="rId2"/>
  </sheets>
  <definedNames>
    <definedName name="_xlnm.Print_Area" localSheetId="0">'Formulário'!$A$1:$P$313</definedName>
  </definedNames>
  <calcPr fullCalcOnLoad="1"/>
</workbook>
</file>

<file path=xl/sharedStrings.xml><?xml version="1.0" encoding="utf-8"?>
<sst xmlns="http://schemas.openxmlformats.org/spreadsheetml/2006/main" count="159" uniqueCount="125">
  <si>
    <t>F1 =</t>
  </si>
  <si>
    <t>RSD%</t>
  </si>
  <si>
    <t xml:space="preserve">Soma  =  </t>
  </si>
  <si>
    <t>Tempo ( minutos )</t>
  </si>
  <si>
    <t>Volume Cuba ( mL )</t>
  </si>
  <si>
    <t>(Fator de Semelhança)</t>
  </si>
  <si>
    <t>tempos de coleta )</t>
  </si>
  <si>
    <t>F2 =</t>
  </si>
  <si>
    <t>Média</t>
  </si>
  <si>
    <t>(Fator de Diferença)</t>
  </si>
  <si>
    <t xml:space="preserve">Onde    (  n  =  </t>
  </si>
  <si>
    <t xml:space="preserve">F2 = </t>
  </si>
  <si>
    <t xml:space="preserve">F1 = </t>
  </si>
  <si>
    <t>nome do ativo (Reg - Piloto)</t>
  </si>
  <si>
    <t>Absoluto (nome do ativo Reg - Pilot)</t>
  </si>
  <si>
    <t xml:space="preserve"> (nome do ativo Reg - Pilot) ^ 2</t>
  </si>
  <si>
    <t>SOMATÓRIA  Result (nome do ativo ref. - teste)  x 100</t>
  </si>
  <si>
    <t xml:space="preserve">            SOMATÓRIA (Medicamento referência)</t>
  </si>
  <si>
    <r>
      <t>50 x LOG {[1 + (1/n) x SOMATÓRIA (nome do med. Ref. - nome do med. teste)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]</t>
    </r>
    <r>
      <rPr>
        <vertAlign val="superscript"/>
        <sz val="10"/>
        <rFont val="Verdana"/>
        <family val="2"/>
      </rPr>
      <t>-0,5</t>
    </r>
    <r>
      <rPr>
        <sz val="10"/>
        <rFont val="Verdana"/>
        <family val="2"/>
      </rPr>
      <t xml:space="preserve"> x 100}</t>
    </r>
  </si>
  <si>
    <t>Empresa Solicitante:</t>
  </si>
  <si>
    <t>Número</t>
  </si>
  <si>
    <t>Período do Estudo</t>
  </si>
  <si>
    <t>Nome do Estudo</t>
  </si>
  <si>
    <t>Endereço:</t>
  </si>
  <si>
    <t>Data de Fabricação</t>
  </si>
  <si>
    <t>1. DADOS DA EMPRESA</t>
  </si>
  <si>
    <t>2. DADOS DO MEDICAMENTO ANALISADO</t>
  </si>
  <si>
    <t>Dados das Amostras</t>
  </si>
  <si>
    <t>Nome Fantasia</t>
  </si>
  <si>
    <t>Fabricante</t>
  </si>
  <si>
    <t>Endereço do Fabricante</t>
  </si>
  <si>
    <t>Forma Farmacêutica</t>
  </si>
  <si>
    <t>Apresentação (dosagem)</t>
  </si>
  <si>
    <t>Número da Nota Fiscal</t>
  </si>
  <si>
    <t>Número do Lote</t>
  </si>
  <si>
    <t>Prazo de Validade</t>
  </si>
  <si>
    <t>Medicamento Teste</t>
  </si>
  <si>
    <t>Medicamento Referência</t>
  </si>
  <si>
    <t>3. DESCRIÇÃO DO MÉTODO E REFERÊNCIAS</t>
  </si>
  <si>
    <t>Entre Dosagens:</t>
  </si>
  <si>
    <t>Entre Produtos:</t>
  </si>
  <si>
    <t>4. COMPARAÇÃO DOS PERFIS DE DISSOLUÇÃO</t>
  </si>
  <si>
    <t>5. DADOS DO PERFIL DE DISSOLUÇÃO PARA O MEDICAMENTO TESTE</t>
  </si>
  <si>
    <t>6. DADOS DO PERFIL DE DISSOLUÇÃO PARA O MEDICAMENTO REFERÊNCIA</t>
  </si>
  <si>
    <t>7. GRÁFICO DO PERFIL DE DISSOLUÇÃO DOS MEDICAMENTOS ANALISADOS</t>
  </si>
  <si>
    <t>8. CÁLCULO DOS FATORES F1 E F2</t>
  </si>
  <si>
    <t>Valor F1 = especificação &lt; 15</t>
  </si>
  <si>
    <t>Valor F2 = especificação &gt; 50</t>
  </si>
  <si>
    <t>9. OBSERVAÇÃO(ÕES):</t>
  </si>
  <si>
    <t>10. CONCLUSÃO:</t>
  </si>
  <si>
    <t>11. ASSINATURAS</t>
  </si>
  <si>
    <t>Analista</t>
  </si>
  <si>
    <t>Responsável Técnico</t>
  </si>
  <si>
    <t>Nome</t>
  </si>
  <si>
    <t>Assinatura</t>
  </si>
  <si>
    <t>Data</t>
  </si>
  <si>
    <t>ESPECIFICAÇÃO DA DILUIÇÃO</t>
  </si>
  <si>
    <t>ESPECIFICAÇÃO DO MÉTODO DE QUANTIFICAÇÃO</t>
  </si>
  <si>
    <t>EQUIPAMENTOS UTILIZADOS</t>
  </si>
  <si>
    <t>SUBSTÂNCIA QUÍMICA DE REFERÊNCIA UTILIZADA</t>
  </si>
  <si>
    <t>REFERÊNCIAS</t>
  </si>
  <si>
    <t>Rotação:</t>
  </si>
  <si>
    <t>Tempos de Coleta:</t>
  </si>
  <si>
    <t>Temp. do Banho:</t>
  </si>
  <si>
    <t>Vol. de Amostra Coletado:</t>
  </si>
  <si>
    <t>Vol. das Cubas:</t>
  </si>
  <si>
    <t>Meio de Dissol.:</t>
  </si>
  <si>
    <t># 11</t>
  </si>
  <si>
    <t># 10</t>
  </si>
  <si>
    <t># 9</t>
  </si>
  <si>
    <t># 8</t>
  </si>
  <si>
    <t># 7</t>
  </si>
  <si>
    <t># 6</t>
  </si>
  <si>
    <t># 5</t>
  </si>
  <si>
    <t># 4</t>
  </si>
  <si>
    <t># 3</t>
  </si>
  <si>
    <t># 2</t>
  </si>
  <si>
    <t># 1</t>
  </si>
  <si>
    <t># 12</t>
  </si>
  <si>
    <t>Aparato:</t>
  </si>
  <si>
    <t>Logotipo</t>
  </si>
  <si>
    <t>Nome do Centro</t>
  </si>
  <si>
    <t>Endereço do Centro</t>
  </si>
  <si>
    <t>Instruções de Preenchimento</t>
  </si>
  <si>
    <t>Observações gerais</t>
  </si>
  <si>
    <t>Página 01</t>
  </si>
  <si>
    <t>Cabeçalho</t>
  </si>
  <si>
    <t>Preencher os campos seguintes, substituindo o enunciado pela informação solicitada</t>
  </si>
  <si>
    <t>Inserir o logotipo do centro no local indicado, substituindo o enunciado pela imagem. Para tanto, acesse a célula “H2” do formulário. O arquivo a ser inserido deverá ser copiado previamente e colado no documento, preferencialmente, através do seguinte comando: “EDITAR/ COLAR ESPECIAL/ FIGURA (OBJETO DE METARQUIVO AVANÇADO)”. Feito isso, basta apenas redimensionar a imagem adequadamente.</t>
  </si>
  <si>
    <t>Seções 1 e 2</t>
  </si>
  <si>
    <t>Preencher as lacunas de acordo com a solicitação</t>
  </si>
  <si>
    <t>Página 02</t>
  </si>
  <si>
    <t>Seção 3</t>
  </si>
  <si>
    <t>Página 03</t>
  </si>
  <si>
    <t>Seção 4</t>
  </si>
  <si>
    <t>Seção 5</t>
  </si>
  <si>
    <t>Assinalar o tipo de comparação realizada</t>
  </si>
  <si>
    <t>Preencher os campos no quadro posicionado imediatamente à direita do que aparece na tela, para tanto basta apenas utilizar a barra de rolagem inferior do próprio formulário</t>
  </si>
  <si>
    <t>Página 04</t>
  </si>
  <si>
    <t>Seção 6</t>
  </si>
  <si>
    <t>Seção 7</t>
  </si>
  <si>
    <t>Página 05</t>
  </si>
  <si>
    <t>Não há campos para preenchimento</t>
  </si>
  <si>
    <t>Página 06</t>
  </si>
  <si>
    <t>Seção 8</t>
  </si>
  <si>
    <t>Seção 9</t>
  </si>
  <si>
    <t>Descrever quaisquer observações pertinentes ao perfil</t>
  </si>
  <si>
    <t>Página 07</t>
  </si>
  <si>
    <t>Seção 10</t>
  </si>
  <si>
    <t>Seção 11</t>
  </si>
  <si>
    <t>Descrever a(s) conclusão(ões) a respeito do estudo realizado</t>
  </si>
  <si>
    <t>Discriminar o(s) analista(s) e o(s) responsável(eis) técnico(s) pelo processo; apor as respectivas assinaturas e datar manualmente</t>
  </si>
  <si>
    <t>Reposição de Meio (em mL):</t>
  </si>
  <si>
    <t>Vol.do Rinse (qdo.neces.):</t>
  </si>
  <si>
    <r>
      <t xml:space="preserve">Preencher as lacunas de acordo com a solicitação.    </t>
    </r>
    <r>
      <rPr>
        <b/>
        <sz val="8"/>
        <color indexed="16"/>
        <rFont val="Verdana"/>
        <family val="2"/>
      </rPr>
      <t>Obs</t>
    </r>
    <r>
      <rPr>
        <sz val="8"/>
        <rFont val="Verdana"/>
        <family val="2"/>
      </rPr>
      <t>.: o campo "reposição do meio" deverá conter apenas números</t>
    </r>
  </si>
  <si>
    <t>Nome Genérico (DCB ou DCI)</t>
  </si>
  <si>
    <t>Assinale ao lado com "OK" somente o(s) tempo(s) de coleta a ser(em) considerado(s) para cálculo</t>
  </si>
  <si>
    <t xml:space="preserve">                                                                                      Perfil de Dissolução Comparativo</t>
  </si>
  <si>
    <t>X</t>
  </si>
  <si>
    <t>Perfil Comparativo do:</t>
  </si>
  <si>
    <t>Nome do medicamento teste</t>
  </si>
  <si>
    <t>Nome do medicamento referência</t>
  </si>
  <si>
    <t>: % Dissolvida do fármaco</t>
  </si>
  <si>
    <t>* Substituir os nomes relacionados na coluna "Tempo" pelos nomes correspondentes aos utilizados nos testes;                                                   * Assinalar com "OK" as colunas, em destaque, que deverão ser utilizadas para os cálculos dos Fatores de Diferença (F1) e de Semelhança (F2), marcando para as demais colunas a opção "N/C", observando para tanto o disposto na Resolução RE 901 de 29 de maio de 2003</t>
  </si>
  <si>
    <r>
      <t>As tabelas das seções 05 e 06 (dados do perfil) estão com 09 colunas habilitadas. Caso haja a necessidade de especificar dados em tabela(s) com tempos de coleta diferenciados, basta fazer uso dos formulários disponibilizados no site, de acordo com a necessidade. Em caso de dúvidas, entrar em contato através do e-mail eqfar@anvisa.gov.br</t>
    </r>
    <r>
      <rPr>
        <u val="single"/>
        <sz val="8"/>
        <color indexed="12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</si>
</sst>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0.0"/>
    <numFmt numFmtId="187" formatCode="0.000000"/>
    <numFmt numFmtId="188" formatCode="0.00000"/>
    <numFmt numFmtId="189" formatCode="0.000"/>
    <numFmt numFmtId="190" formatCode="0.00000000"/>
    <numFmt numFmtId="191" formatCode="0.0000000"/>
    <numFmt numFmtId="192" formatCode="0.000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00000"/>
    <numFmt numFmtId="197" formatCode="\:"/>
    <numFmt numFmtId="198" formatCode=";;"/>
  </numFmts>
  <fonts count="8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u val="single"/>
      <sz val="12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b/>
      <sz val="11"/>
      <color indexed="12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vertAlign val="superscript"/>
      <sz val="10"/>
      <name val="Verdana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9"/>
      <name val="Verdana"/>
      <family val="2"/>
    </font>
    <font>
      <b/>
      <sz val="16"/>
      <color indexed="16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8"/>
      <color indexed="12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sz val="8"/>
      <color indexed="9"/>
      <name val="Verdana"/>
      <family val="2"/>
    </font>
    <font>
      <b/>
      <sz val="8"/>
      <color indexed="16"/>
      <name val="Verdana"/>
      <family val="2"/>
    </font>
    <font>
      <sz val="12"/>
      <name val="Arial"/>
      <family val="2"/>
    </font>
    <font>
      <b/>
      <sz val="9"/>
      <color indexed="16"/>
      <name val="Verdana"/>
      <family val="2"/>
    </font>
    <font>
      <b/>
      <sz val="10"/>
      <color indexed="16"/>
      <name val="Verdana"/>
      <family val="2"/>
    </font>
    <font>
      <sz val="2.75"/>
      <color indexed="8"/>
      <name val="Arial"/>
      <family val="0"/>
    </font>
    <font>
      <sz val="1.5"/>
      <color indexed="8"/>
      <name val="Arial"/>
      <family val="0"/>
    </font>
    <font>
      <sz val="1.6"/>
      <color indexed="8"/>
      <name val="Arial"/>
      <family val="0"/>
    </font>
    <font>
      <sz val="21"/>
      <color indexed="8"/>
      <name val="Arial"/>
      <family val="0"/>
    </font>
    <font>
      <sz val="9.5"/>
      <color indexed="8"/>
      <name val="Verdana"/>
      <family val="0"/>
    </font>
    <font>
      <sz val="9.8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.5"/>
      <color indexed="8"/>
      <name val="Arial"/>
      <family val="0"/>
    </font>
    <font>
      <b/>
      <sz val="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0" fontId="13" fillId="33" borderId="0" xfId="0" applyFont="1" applyFill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 locked="0"/>
    </xf>
    <xf numFmtId="49" fontId="13" fillId="33" borderId="12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49" fontId="13" fillId="33" borderId="14" xfId="0" applyNumberFormat="1" applyFont="1" applyFill="1" applyBorder="1" applyAlignment="1" applyProtection="1">
      <alignment/>
      <protection locked="0"/>
    </xf>
    <xf numFmtId="0" fontId="13" fillId="33" borderId="14" xfId="0" applyFont="1" applyFill="1" applyBorder="1" applyAlignment="1" applyProtection="1">
      <alignment/>
      <protection locked="0"/>
    </xf>
    <xf numFmtId="49" fontId="13" fillId="33" borderId="15" xfId="0" applyNumberFormat="1" applyFont="1" applyFill="1" applyBorder="1" applyAlignment="1" applyProtection="1">
      <alignment horizontal="right"/>
      <protection locked="0"/>
    </xf>
    <xf numFmtId="0" fontId="13" fillId="0" borderId="13" xfId="0" applyFont="1" applyFill="1" applyBorder="1" applyAlignment="1" applyProtection="1">
      <alignment/>
      <protection locked="0"/>
    </xf>
    <xf numFmtId="2" fontId="13" fillId="0" borderId="13" xfId="0" applyNumberFormat="1" applyFon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3" fillId="0" borderId="0" xfId="0" applyNumberFormat="1" applyFont="1" applyFill="1" applyAlignment="1" applyProtection="1">
      <alignment/>
      <protection locked="0"/>
    </xf>
    <xf numFmtId="0" fontId="13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0" fontId="13" fillId="33" borderId="13" xfId="0" applyFont="1" applyFill="1" applyBorder="1" applyAlignment="1" applyProtection="1">
      <alignment vertical="center"/>
      <protection locked="0"/>
    </xf>
    <xf numFmtId="0" fontId="10" fillId="33" borderId="13" xfId="0" applyFont="1" applyFill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13" fillId="33" borderId="13" xfId="0" applyFont="1" applyFill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1" fontId="13" fillId="0" borderId="0" xfId="0" applyNumberFormat="1" applyFont="1" applyFill="1" applyBorder="1" applyAlignment="1" applyProtection="1">
      <alignment/>
      <protection locked="0"/>
    </xf>
    <xf numFmtId="186" fontId="13" fillId="0" borderId="0" xfId="0" applyNumberFormat="1" applyFont="1" applyFill="1" applyBorder="1" applyAlignment="1" applyProtection="1">
      <alignment horizontal="center"/>
      <protection locked="0"/>
    </xf>
    <xf numFmtId="186" fontId="13" fillId="0" borderId="0" xfId="0" applyNumberFormat="1" applyFont="1" applyFill="1" applyAlignment="1" applyProtection="1">
      <alignment horizontal="center"/>
      <protection locked="0"/>
    </xf>
    <xf numFmtId="192" fontId="13" fillId="0" borderId="0" xfId="0" applyNumberFormat="1" applyFont="1" applyFill="1" applyBorder="1" applyAlignment="1" applyProtection="1">
      <alignment horizontal="center"/>
      <protection locked="0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 horizontal="center"/>
      <protection locked="0"/>
    </xf>
    <xf numFmtId="0" fontId="13" fillId="33" borderId="0" xfId="0" applyNumberFormat="1" applyFont="1" applyFill="1" applyAlignment="1" applyProtection="1">
      <alignment/>
      <protection locked="0"/>
    </xf>
    <xf numFmtId="0" fontId="10" fillId="33" borderId="0" xfId="0" applyNumberFormat="1" applyFont="1" applyFill="1" applyAlignment="1" applyProtection="1">
      <alignment/>
      <protection locked="0"/>
    </xf>
    <xf numFmtId="0" fontId="13" fillId="33" borderId="11" xfId="0" applyFont="1" applyFill="1" applyBorder="1" applyAlignment="1" applyProtection="1">
      <alignment horizontal="right"/>
      <protection locked="0"/>
    </xf>
    <xf numFmtId="0" fontId="13" fillId="33" borderId="11" xfId="0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/>
      <protection/>
    </xf>
    <xf numFmtId="0" fontId="13" fillId="33" borderId="11" xfId="0" applyNumberFormat="1" applyFont="1" applyFill="1" applyBorder="1" applyAlignment="1" applyProtection="1">
      <alignment horizontal="left"/>
      <protection/>
    </xf>
    <xf numFmtId="2" fontId="13" fillId="33" borderId="11" xfId="0" applyNumberFormat="1" applyFont="1" applyFill="1" applyBorder="1" applyAlignment="1" applyProtection="1">
      <alignment/>
      <protection/>
    </xf>
    <xf numFmtId="2" fontId="13" fillId="33" borderId="12" xfId="0" applyNumberFormat="1" applyFont="1" applyFill="1" applyBorder="1" applyAlignment="1" applyProtection="1">
      <alignment/>
      <protection/>
    </xf>
    <xf numFmtId="2" fontId="13" fillId="33" borderId="14" xfId="0" applyNumberFormat="1" applyFont="1" applyFill="1" applyBorder="1" applyAlignment="1" applyProtection="1">
      <alignment/>
      <protection/>
    </xf>
    <xf numFmtId="2" fontId="13" fillId="33" borderId="15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 horizontal="left"/>
      <protection/>
    </xf>
    <xf numFmtId="2" fontId="3" fillId="33" borderId="0" xfId="0" applyNumberFormat="1" applyFont="1" applyFill="1" applyBorder="1" applyAlignment="1" applyProtection="1">
      <alignment horizontal="center"/>
      <protection/>
    </xf>
    <xf numFmtId="188" fontId="5" fillId="33" borderId="0" xfId="0" applyNumberFormat="1" applyFont="1" applyFill="1" applyBorder="1" applyAlignment="1" applyProtection="1">
      <alignment horizontal="center"/>
      <protection/>
    </xf>
    <xf numFmtId="2" fontId="5" fillId="33" borderId="0" xfId="0" applyNumberFormat="1" applyFont="1" applyFill="1" applyBorder="1" applyAlignment="1" applyProtection="1">
      <alignment horizontal="center"/>
      <protection/>
    </xf>
    <xf numFmtId="2" fontId="5" fillId="33" borderId="10" xfId="0" applyNumberFormat="1" applyFont="1" applyFill="1" applyBorder="1" applyAlignment="1" applyProtection="1">
      <alignment horizontal="center"/>
      <protection/>
    </xf>
    <xf numFmtId="49" fontId="13" fillId="33" borderId="14" xfId="0" applyNumberFormat="1" applyFont="1" applyFill="1" applyBorder="1" applyAlignment="1" applyProtection="1">
      <alignment horizontal="right"/>
      <protection locked="0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2" fontId="3" fillId="33" borderId="11" xfId="0" applyNumberFormat="1" applyFont="1" applyFill="1" applyBorder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/>
      <protection/>
    </xf>
    <xf numFmtId="2" fontId="13" fillId="33" borderId="14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2" fontId="3" fillId="33" borderId="11" xfId="0" applyNumberFormat="1" applyFont="1" applyFill="1" applyBorder="1" applyAlignment="1" applyProtection="1">
      <alignment/>
      <protection/>
    </xf>
    <xf numFmtId="2" fontId="13" fillId="33" borderId="11" xfId="0" applyNumberFormat="1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 applyProtection="1">
      <alignment horizontal="left" vertical="top" wrapText="1"/>
      <protection locked="0"/>
    </xf>
    <xf numFmtId="0" fontId="15" fillId="33" borderId="0" xfId="0" applyFont="1" applyFill="1" applyBorder="1" applyAlignment="1" applyProtection="1">
      <alignment horizontal="left" vertical="top" wrapText="1"/>
      <protection locked="0"/>
    </xf>
    <xf numFmtId="0" fontId="3" fillId="33" borderId="11" xfId="0" applyNumberFormat="1" applyFont="1" applyFill="1" applyBorder="1" applyAlignment="1" applyProtection="1">
      <alignment horizontal="left" vertical="top"/>
      <protection/>
    </xf>
    <xf numFmtId="0" fontId="13" fillId="33" borderId="11" xfId="0" applyNumberFormat="1" applyFont="1" applyFill="1" applyBorder="1" applyAlignment="1" applyProtection="1">
      <alignment horizontal="left" vertical="top"/>
      <protection/>
    </xf>
    <xf numFmtId="0" fontId="3" fillId="33" borderId="11" xfId="0" applyNumberFormat="1" applyFont="1" applyFill="1" applyBorder="1" applyAlignment="1" applyProtection="1">
      <alignment vertical="top"/>
      <protection/>
    </xf>
    <xf numFmtId="0" fontId="13" fillId="33" borderId="11" xfId="0" applyNumberFormat="1" applyFont="1" applyFill="1" applyBorder="1" applyAlignment="1" applyProtection="1">
      <alignment vertical="top"/>
      <protection/>
    </xf>
    <xf numFmtId="0" fontId="13" fillId="33" borderId="0" xfId="0" applyNumberFormat="1" applyFont="1" applyFill="1" applyBorder="1" applyAlignment="1" applyProtection="1">
      <alignment vertical="top"/>
      <protection/>
    </xf>
    <xf numFmtId="0" fontId="13" fillId="33" borderId="10" xfId="0" applyNumberFormat="1" applyFont="1" applyFill="1" applyBorder="1" applyAlignment="1" applyProtection="1">
      <alignment horizontal="left" vertical="top"/>
      <protection/>
    </xf>
    <xf numFmtId="0" fontId="13" fillId="33" borderId="12" xfId="0" applyFont="1" applyFill="1" applyBorder="1" applyAlignment="1" applyProtection="1">
      <alignment/>
      <protection/>
    </xf>
    <xf numFmtId="0" fontId="13" fillId="33" borderId="14" xfId="0" applyFont="1" applyFill="1" applyBorder="1" applyAlignment="1" applyProtection="1">
      <alignment/>
      <protection/>
    </xf>
    <xf numFmtId="0" fontId="13" fillId="33" borderId="1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0" fillId="34" borderId="11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10" fillId="34" borderId="0" xfId="0" applyNumberFormat="1" applyFont="1" applyFill="1" applyBorder="1" applyAlignment="1" applyProtection="1">
      <alignment horizontal="left"/>
      <protection/>
    </xf>
    <xf numFmtId="2" fontId="10" fillId="33" borderId="0" xfId="0" applyNumberFormat="1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88" fontId="10" fillId="34" borderId="0" xfId="0" applyNumberFormat="1" applyFont="1" applyFill="1" applyBorder="1" applyAlignment="1" applyProtection="1">
      <alignment horizontal="left"/>
      <protection/>
    </xf>
    <xf numFmtId="0" fontId="11" fillId="34" borderId="11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2" fontId="12" fillId="33" borderId="0" xfId="0" applyNumberFormat="1" applyFont="1" applyFill="1" applyBorder="1" applyAlignment="1" applyProtection="1">
      <alignment horizontal="left"/>
      <protection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6" fillId="34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 horizontal="center"/>
      <protection/>
    </xf>
    <xf numFmtId="0" fontId="13" fillId="35" borderId="11" xfId="0" applyFont="1" applyFill="1" applyBorder="1" applyAlignment="1" applyProtection="1">
      <alignment/>
      <protection/>
    </xf>
    <xf numFmtId="0" fontId="15" fillId="35" borderId="11" xfId="0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0" borderId="11" xfId="0" applyFont="1" applyBorder="1" applyAlignment="1" applyProtection="1">
      <alignment/>
      <protection/>
    </xf>
    <xf numFmtId="49" fontId="3" fillId="33" borderId="11" xfId="0" applyNumberFormat="1" applyFont="1" applyFill="1" applyBorder="1" applyAlignment="1" applyProtection="1">
      <alignment/>
      <protection/>
    </xf>
    <xf numFmtId="49" fontId="13" fillId="33" borderId="0" xfId="0" applyNumberFormat="1" applyFont="1" applyFill="1" applyBorder="1" applyAlignment="1" applyProtection="1">
      <alignment/>
      <protection/>
    </xf>
    <xf numFmtId="49" fontId="13" fillId="33" borderId="10" xfId="0" applyNumberFormat="1" applyFont="1" applyFill="1" applyBorder="1" applyAlignment="1" applyProtection="1">
      <alignment/>
      <protection/>
    </xf>
    <xf numFmtId="49" fontId="13" fillId="33" borderId="11" xfId="0" applyNumberFormat="1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/>
    </xf>
    <xf numFmtId="188" fontId="13" fillId="33" borderId="0" xfId="0" applyNumberFormat="1" applyFont="1" applyFill="1" applyBorder="1" applyAlignment="1" applyProtection="1">
      <alignment horizontal="left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49" fontId="13" fillId="33" borderId="0" xfId="0" applyNumberFormat="1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49" fontId="13" fillId="33" borderId="11" xfId="0" applyNumberFormat="1" applyFont="1" applyFill="1" applyBorder="1" applyAlignment="1" applyProtection="1">
      <alignment/>
      <protection/>
    </xf>
    <xf numFmtId="49" fontId="13" fillId="33" borderId="1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3" fillId="33" borderId="0" xfId="0" applyFont="1" applyFill="1" applyBorder="1" applyAlignment="1" applyProtection="1">
      <alignment horizontal="left" vertical="top"/>
      <protection/>
    </xf>
    <xf numFmtId="0" fontId="13" fillId="33" borderId="11" xfId="0" applyFont="1" applyFill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/>
      <protection/>
    </xf>
    <xf numFmtId="2" fontId="13" fillId="33" borderId="0" xfId="0" applyNumberFormat="1" applyFont="1" applyFill="1" applyBorder="1" applyAlignment="1" applyProtection="1">
      <alignment/>
      <protection/>
    </xf>
    <xf numFmtId="2" fontId="16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192" fontId="13" fillId="33" borderId="0" xfId="0" applyNumberFormat="1" applyFont="1" applyFill="1" applyBorder="1" applyAlignment="1" applyProtection="1">
      <alignment horizontal="center"/>
      <protection/>
    </xf>
    <xf numFmtId="192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2" fontId="13" fillId="33" borderId="10" xfId="0" applyNumberFormat="1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left"/>
      <protection/>
    </xf>
    <xf numFmtId="188" fontId="5" fillId="33" borderId="11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49" fontId="13" fillId="33" borderId="0" xfId="0" applyNumberFormat="1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189" fontId="13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/>
      <protection/>
    </xf>
    <xf numFmtId="189" fontId="13" fillId="33" borderId="11" xfId="0" applyNumberFormat="1" applyFont="1" applyFill="1" applyBorder="1" applyAlignment="1" applyProtection="1">
      <alignment horizontal="center"/>
      <protection/>
    </xf>
    <xf numFmtId="189" fontId="13" fillId="33" borderId="0" xfId="0" applyNumberFormat="1" applyFont="1" applyFill="1" applyBorder="1" applyAlignment="1" applyProtection="1">
      <alignment horizontal="left"/>
      <protection/>
    </xf>
    <xf numFmtId="189" fontId="5" fillId="33" borderId="11" xfId="0" applyNumberFormat="1" applyFont="1" applyFill="1" applyBorder="1" applyAlignment="1" applyProtection="1">
      <alignment horizontal="center"/>
      <protection/>
    </xf>
    <xf numFmtId="189" fontId="5" fillId="33" borderId="0" xfId="0" applyNumberFormat="1" applyFont="1" applyFill="1" applyBorder="1" applyAlignment="1" applyProtection="1">
      <alignment horizontal="center"/>
      <protection/>
    </xf>
    <xf numFmtId="2" fontId="14" fillId="33" borderId="0" xfId="0" applyNumberFormat="1" applyFont="1" applyFill="1" applyBorder="1" applyAlignment="1" applyProtection="1">
      <alignment horizontal="center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 wrapText="1"/>
      <protection locked="0"/>
    </xf>
    <xf numFmtId="0" fontId="10" fillId="0" borderId="14" xfId="0" applyFont="1" applyFill="1" applyBorder="1" applyAlignment="1" applyProtection="1">
      <alignment/>
      <protection/>
    </xf>
    <xf numFmtId="2" fontId="13" fillId="33" borderId="14" xfId="0" applyNumberFormat="1" applyFont="1" applyFill="1" applyBorder="1" applyAlignment="1" applyProtection="1">
      <alignment horizontal="center"/>
      <protection/>
    </xf>
    <xf numFmtId="188" fontId="13" fillId="33" borderId="0" xfId="0" applyNumberFormat="1" applyFont="1" applyFill="1" applyBorder="1" applyAlignment="1" applyProtection="1">
      <alignment horizontal="left" vertical="top"/>
      <protection/>
    </xf>
    <xf numFmtId="0" fontId="17" fillId="36" borderId="1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top"/>
      <protection/>
    </xf>
    <xf numFmtId="49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NumberFormat="1" applyFont="1" applyFill="1" applyBorder="1" applyAlignment="1" applyProtection="1">
      <alignment horizontal="right" vertical="top"/>
      <protection/>
    </xf>
    <xf numFmtId="0" fontId="21" fillId="33" borderId="11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13" fillId="33" borderId="15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Border="1" applyAlignment="1" applyProtection="1">
      <alignment horizontal="right" vertical="top" wrapText="1"/>
      <protection locked="0"/>
    </xf>
    <xf numFmtId="0" fontId="3" fillId="33" borderId="19" xfId="0" applyFont="1" applyFill="1" applyBorder="1" applyAlignment="1" applyProtection="1">
      <alignment horizontal="left" vertical="center"/>
      <protection/>
    </xf>
    <xf numFmtId="0" fontId="13" fillId="33" borderId="14" xfId="0" applyFont="1" applyFill="1" applyBorder="1" applyAlignment="1" applyProtection="1">
      <alignment horizontal="left" vertical="top" wrapText="1"/>
      <protection locked="0"/>
    </xf>
    <xf numFmtId="0" fontId="3" fillId="33" borderId="14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7" borderId="22" xfId="0" applyFont="1" applyFill="1" applyBorder="1" applyAlignment="1" applyProtection="1">
      <alignment horizontal="center"/>
      <protection locked="0"/>
    </xf>
    <xf numFmtId="1" fontId="10" fillId="0" borderId="18" xfId="0" applyNumberFormat="1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92" fontId="10" fillId="0" borderId="0" xfId="0" applyNumberFormat="1" applyFont="1" applyFill="1" applyBorder="1" applyAlignment="1" applyProtection="1">
      <alignment horizontal="center"/>
      <protection/>
    </xf>
    <xf numFmtId="0" fontId="13" fillId="33" borderId="23" xfId="0" applyFont="1" applyFill="1" applyBorder="1" applyAlignment="1" applyProtection="1">
      <alignment horizontal="left"/>
      <protection/>
    </xf>
    <xf numFmtId="0" fontId="13" fillId="33" borderId="19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 vertical="top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0" fillId="33" borderId="0" xfId="0" applyFont="1" applyFill="1" applyBorder="1" applyAlignment="1" applyProtection="1">
      <alignment horizontal="center" vertical="top" wrapText="1"/>
      <protection/>
    </xf>
    <xf numFmtId="0" fontId="13" fillId="33" borderId="14" xfId="0" applyFont="1" applyFill="1" applyBorder="1" applyAlignment="1" applyProtection="1">
      <alignment horizontal="center" vertical="top" wrapText="1"/>
      <protection/>
    </xf>
    <xf numFmtId="0" fontId="13" fillId="33" borderId="15" xfId="0" applyFont="1" applyFill="1" applyBorder="1" applyAlignment="1" applyProtection="1">
      <alignment horizontal="center" vertical="top" wrapText="1"/>
      <protection/>
    </xf>
    <xf numFmtId="0" fontId="10" fillId="33" borderId="11" xfId="0" applyFont="1" applyFill="1" applyBorder="1" applyAlignment="1" applyProtection="1">
      <alignment horizontal="left" vertical="top" wrapText="1"/>
      <protection/>
    </xf>
    <xf numFmtId="2" fontId="6" fillId="37" borderId="24" xfId="0" applyNumberFormat="1" applyFont="1" applyFill="1" applyBorder="1" applyAlignment="1" applyProtection="1">
      <alignment horizontal="center"/>
      <protection hidden="1"/>
    </xf>
    <xf numFmtId="2" fontId="10" fillId="33" borderId="24" xfId="0" applyNumberFormat="1" applyFont="1" applyFill="1" applyBorder="1" applyAlignment="1" applyProtection="1">
      <alignment horizontal="center"/>
      <protection hidden="1"/>
    </xf>
    <xf numFmtId="0" fontId="6" fillId="0" borderId="25" xfId="0" applyFont="1" applyFill="1" applyBorder="1" applyAlignment="1" applyProtection="1">
      <alignment horizontal="center"/>
      <protection hidden="1"/>
    </xf>
    <xf numFmtId="1" fontId="6" fillId="37" borderId="26" xfId="0" applyNumberFormat="1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10" xfId="0" applyFont="1" applyFill="1" applyBorder="1" applyAlignment="1" applyProtection="1">
      <alignment/>
      <protection hidden="1"/>
    </xf>
    <xf numFmtId="2" fontId="10" fillId="37" borderId="26" xfId="0" applyNumberFormat="1" applyFont="1" applyFill="1" applyBorder="1" applyAlignment="1" applyProtection="1">
      <alignment horizontal="center"/>
      <protection hidden="1"/>
    </xf>
    <xf numFmtId="192" fontId="10" fillId="33" borderId="0" xfId="0" applyNumberFormat="1" applyFont="1" applyFill="1" applyBorder="1" applyAlignment="1" applyProtection="1">
      <alignment horizontal="center"/>
      <protection hidden="1"/>
    </xf>
    <xf numFmtId="192" fontId="10" fillId="33" borderId="10" xfId="0" applyNumberFormat="1" applyFont="1" applyFill="1" applyBorder="1" applyAlignment="1" applyProtection="1">
      <alignment horizontal="center"/>
      <protection hidden="1"/>
    </xf>
    <xf numFmtId="2" fontId="10" fillId="33" borderId="26" xfId="0" applyNumberFormat="1" applyFont="1" applyFill="1" applyBorder="1" applyAlignment="1" applyProtection="1">
      <alignment horizontal="center"/>
      <protection hidden="1"/>
    </xf>
    <xf numFmtId="2" fontId="10" fillId="33" borderId="27" xfId="0" applyNumberFormat="1" applyFont="1" applyFill="1" applyBorder="1" applyAlignment="1" applyProtection="1">
      <alignment horizontal="center"/>
      <protection hidden="1"/>
    </xf>
    <xf numFmtId="2" fontId="6" fillId="37" borderId="25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right"/>
      <protection hidden="1"/>
    </xf>
    <xf numFmtId="2" fontId="6" fillId="33" borderId="10" xfId="0" applyNumberFormat="1" applyFont="1" applyFill="1" applyBorder="1" applyAlignment="1" applyProtection="1">
      <alignment horizontal="left"/>
      <protection hidden="1"/>
    </xf>
    <xf numFmtId="2" fontId="10" fillId="33" borderId="0" xfId="0" applyNumberFormat="1" applyFont="1" applyFill="1" applyBorder="1" applyAlignment="1" applyProtection="1">
      <alignment horizontal="center"/>
      <protection hidden="1"/>
    </xf>
    <xf numFmtId="2" fontId="10" fillId="33" borderId="10" xfId="0" applyNumberFormat="1" applyFont="1" applyFill="1" applyBorder="1" applyAlignment="1" applyProtection="1">
      <alignment horizontal="center"/>
      <protection hidden="1"/>
    </xf>
    <xf numFmtId="2" fontId="6" fillId="37" borderId="13" xfId="0" applyNumberFormat="1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2" fontId="6" fillId="0" borderId="16" xfId="0" applyNumberFormat="1" applyFont="1" applyFill="1" applyBorder="1" applyAlignment="1" applyProtection="1">
      <alignment horizontal="center"/>
      <protection hidden="1"/>
    </xf>
    <xf numFmtId="2" fontId="10" fillId="0" borderId="13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/>
      <protection hidden="1"/>
    </xf>
    <xf numFmtId="0" fontId="6" fillId="33" borderId="24" xfId="0" applyFont="1" applyFill="1" applyBorder="1" applyAlignment="1" applyProtection="1">
      <alignment horizontal="center"/>
      <protection hidden="1"/>
    </xf>
    <xf numFmtId="1" fontId="6" fillId="37" borderId="24" xfId="0" applyNumberFormat="1" applyFont="1" applyFill="1" applyBorder="1" applyAlignment="1" applyProtection="1">
      <alignment horizontal="center"/>
      <protection hidden="1"/>
    </xf>
    <xf numFmtId="2" fontId="10" fillId="37" borderId="24" xfId="0" applyNumberFormat="1" applyFont="1" applyFill="1" applyBorder="1" applyAlignment="1" applyProtection="1">
      <alignment horizontal="center"/>
      <protection hidden="1"/>
    </xf>
    <xf numFmtId="186" fontId="10" fillId="33" borderId="0" xfId="0" applyNumberFormat="1" applyFont="1" applyFill="1" applyBorder="1" applyAlignment="1" applyProtection="1">
      <alignment horizontal="center"/>
      <protection hidden="1"/>
    </xf>
    <xf numFmtId="2" fontId="6" fillId="37" borderId="20" xfId="0" applyNumberFormat="1" applyFont="1" applyFill="1" applyBorder="1" applyAlignment="1" applyProtection="1">
      <alignment horizontal="center"/>
      <protection hidden="1"/>
    </xf>
    <xf numFmtId="2" fontId="6" fillId="37" borderId="21" xfId="0" applyNumberFormat="1" applyFont="1" applyFill="1" applyBorder="1" applyAlignment="1" applyProtection="1">
      <alignment horizontal="center"/>
      <protection hidden="1"/>
    </xf>
    <xf numFmtId="2" fontId="10" fillId="0" borderId="22" xfId="0" applyNumberFormat="1" applyFont="1" applyFill="1" applyBorder="1" applyAlignment="1" applyProtection="1">
      <alignment horizontal="center"/>
      <protection hidden="1"/>
    </xf>
    <xf numFmtId="2" fontId="10" fillId="0" borderId="28" xfId="0" applyNumberFormat="1" applyFont="1" applyFill="1" applyBorder="1" applyAlignment="1" applyProtection="1">
      <alignment horizontal="center"/>
      <protection hidden="1"/>
    </xf>
    <xf numFmtId="0" fontId="3" fillId="33" borderId="24" xfId="0" applyFont="1" applyFill="1" applyBorder="1" applyAlignment="1" applyProtection="1">
      <alignment horizontal="center"/>
      <protection hidden="1"/>
    </xf>
    <xf numFmtId="2" fontId="13" fillId="33" borderId="0" xfId="0" applyNumberFormat="1" applyFont="1" applyFill="1" applyBorder="1" applyAlignment="1" applyProtection="1">
      <alignment horizontal="center"/>
      <protection hidden="1"/>
    </xf>
    <xf numFmtId="2" fontId="13" fillId="33" borderId="10" xfId="0" applyNumberFormat="1" applyFont="1" applyFill="1" applyBorder="1" applyAlignment="1" applyProtection="1">
      <alignment horizontal="center"/>
      <protection hidden="1"/>
    </xf>
    <xf numFmtId="2" fontId="13" fillId="33" borderId="24" xfId="0" applyNumberFormat="1" applyFont="1" applyFill="1" applyBorder="1" applyAlignment="1" applyProtection="1">
      <alignment horizontal="center"/>
      <protection hidden="1"/>
    </xf>
    <xf numFmtId="189" fontId="13" fillId="33" borderId="0" xfId="0" applyNumberFormat="1" applyFont="1" applyFill="1" applyBorder="1" applyAlignment="1" applyProtection="1">
      <alignment horizontal="center"/>
      <protection hidden="1"/>
    </xf>
    <xf numFmtId="189" fontId="13" fillId="33" borderId="10" xfId="0" applyNumberFormat="1" applyFont="1" applyFill="1" applyBorder="1" applyAlignment="1" applyProtection="1">
      <alignment horizontal="center"/>
      <protection hidden="1"/>
    </xf>
    <xf numFmtId="0" fontId="3" fillId="33" borderId="29" xfId="0" applyFont="1" applyFill="1" applyBorder="1" applyAlignment="1" applyProtection="1">
      <alignment horizontal="right"/>
      <protection hidden="1"/>
    </xf>
    <xf numFmtId="2" fontId="3" fillId="33" borderId="19" xfId="0" applyNumberFormat="1" applyFont="1" applyFill="1" applyBorder="1" applyAlignment="1" applyProtection="1">
      <alignment horizontal="left"/>
      <protection hidden="1"/>
    </xf>
    <xf numFmtId="189" fontId="13" fillId="33" borderId="24" xfId="0" applyNumberFormat="1" applyFont="1" applyFill="1" applyBorder="1" applyAlignment="1" applyProtection="1">
      <alignment horizontal="center"/>
      <protection hidden="1"/>
    </xf>
    <xf numFmtId="2" fontId="3" fillId="33" borderId="30" xfId="0" applyNumberFormat="1" applyFont="1" applyFill="1" applyBorder="1" applyAlignment="1" applyProtection="1">
      <alignment horizontal="center"/>
      <protection hidden="1"/>
    </xf>
    <xf numFmtId="2" fontId="3" fillId="33" borderId="15" xfId="0" applyNumberFormat="1" applyFont="1" applyFill="1" applyBorder="1" applyAlignment="1" applyProtection="1">
      <alignment horizontal="center"/>
      <protection hidden="1"/>
    </xf>
    <xf numFmtId="2" fontId="3" fillId="33" borderId="0" xfId="0" applyNumberFormat="1" applyFont="1" applyFill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31" xfId="0" applyFont="1" applyFill="1" applyBorder="1" applyAlignment="1">
      <alignment/>
    </xf>
    <xf numFmtId="0" fontId="13" fillId="37" borderId="0" xfId="0" applyFont="1" applyFill="1" applyAlignment="1">
      <alignment/>
    </xf>
    <xf numFmtId="0" fontId="13" fillId="37" borderId="31" xfId="0" applyFont="1" applyFill="1" applyBorder="1" applyAlignment="1">
      <alignment/>
    </xf>
    <xf numFmtId="0" fontId="23" fillId="33" borderId="0" xfId="0" applyFont="1" applyFill="1" applyAlignment="1">
      <alignment/>
    </xf>
    <xf numFmtId="0" fontId="26" fillId="0" borderId="0" xfId="0" applyFont="1" applyAlignment="1">
      <alignment/>
    </xf>
    <xf numFmtId="0" fontId="25" fillId="33" borderId="0" xfId="0" applyFont="1" applyFill="1" applyAlignment="1">
      <alignment/>
    </xf>
    <xf numFmtId="0" fontId="29" fillId="0" borderId="0" xfId="0" applyFont="1" applyAlignment="1">
      <alignment/>
    </xf>
    <xf numFmtId="0" fontId="27" fillId="33" borderId="0" xfId="44" applyFont="1" applyFill="1" applyAlignment="1" applyProtection="1">
      <alignment/>
      <protection/>
    </xf>
    <xf numFmtId="0" fontId="25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left" vertical="top"/>
    </xf>
    <xf numFmtId="0" fontId="13" fillId="33" borderId="32" xfId="0" applyFont="1" applyFill="1" applyBorder="1" applyAlignment="1">
      <alignment/>
    </xf>
    <xf numFmtId="0" fontId="25" fillId="33" borderId="33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top"/>
    </xf>
    <xf numFmtId="0" fontId="29" fillId="0" borderId="34" xfId="0" applyFont="1" applyBorder="1" applyAlignment="1">
      <alignment/>
    </xf>
    <xf numFmtId="0" fontId="25" fillId="33" borderId="34" xfId="0" applyFont="1" applyFill="1" applyBorder="1" applyAlignment="1">
      <alignment horizontal="left" vertical="top"/>
    </xf>
    <xf numFmtId="0" fontId="13" fillId="0" borderId="34" xfId="0" applyFont="1" applyBorder="1" applyAlignment="1">
      <alignment/>
    </xf>
    <xf numFmtId="0" fontId="25" fillId="0" borderId="34" xfId="0" applyFont="1" applyBorder="1" applyAlignment="1">
      <alignment horizontal="left" vertical="top"/>
    </xf>
    <xf numFmtId="0" fontId="25" fillId="33" borderId="34" xfId="0" applyFont="1" applyFill="1" applyBorder="1" applyAlignment="1">
      <alignment/>
    </xf>
    <xf numFmtId="0" fontId="6" fillId="33" borderId="12" xfId="0" applyFont="1" applyFill="1" applyBorder="1" applyAlignment="1" applyProtection="1">
      <alignment horizontal="left" vertical="top"/>
      <protection/>
    </xf>
    <xf numFmtId="0" fontId="6" fillId="33" borderId="14" xfId="0" applyFont="1" applyFill="1" applyBorder="1" applyAlignment="1" applyProtection="1">
      <alignment horizontal="left" vertical="top"/>
      <protection/>
    </xf>
    <xf numFmtId="0" fontId="13" fillId="33" borderId="11" xfId="0" applyNumberFormat="1" applyFont="1" applyFill="1" applyBorder="1" applyAlignment="1" applyProtection="1">
      <alignment horizontal="left" vertical="top" wrapText="1"/>
      <protection locked="0"/>
    </xf>
    <xf numFmtId="0" fontId="13" fillId="33" borderId="0" xfId="0" applyNumberFormat="1" applyFont="1" applyFill="1" applyBorder="1" applyAlignment="1" applyProtection="1">
      <alignment horizontal="left" vertical="top" wrapText="1"/>
      <protection locked="0"/>
    </xf>
    <xf numFmtId="0" fontId="13" fillId="33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14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left" vertical="top"/>
      <protection locked="0"/>
    </xf>
    <xf numFmtId="0" fontId="13" fillId="33" borderId="17" xfId="0" applyFont="1" applyFill="1" applyBorder="1" applyAlignment="1" applyProtection="1">
      <alignment horizontal="center"/>
      <protection/>
    </xf>
    <xf numFmtId="189" fontId="13" fillId="33" borderId="18" xfId="0" applyNumberFormat="1" applyFont="1" applyFill="1" applyBorder="1" applyAlignment="1" applyProtection="1">
      <alignment horizontal="center"/>
      <protection/>
    </xf>
    <xf numFmtId="2" fontId="3" fillId="33" borderId="30" xfId="0" applyNumberFormat="1" applyFont="1" applyFill="1" applyBorder="1" applyAlignment="1" applyProtection="1">
      <alignment horizontal="center"/>
      <protection/>
    </xf>
    <xf numFmtId="2" fontId="13" fillId="33" borderId="0" xfId="0" applyNumberFormat="1" applyFont="1" applyFill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 horizontal="left" vertical="top"/>
      <protection locked="0"/>
    </xf>
    <xf numFmtId="0" fontId="10" fillId="33" borderId="11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10" fillId="33" borderId="10" xfId="0" applyNumberFormat="1" applyFont="1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left"/>
      <protection locked="0"/>
    </xf>
    <xf numFmtId="0" fontId="13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3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hidden="1"/>
    </xf>
    <xf numFmtId="0" fontId="6" fillId="37" borderId="28" xfId="0" applyFont="1" applyFill="1" applyBorder="1" applyAlignment="1" applyProtection="1">
      <alignment horizontal="center"/>
      <protection hidden="1"/>
    </xf>
    <xf numFmtId="0" fontId="10" fillId="0" borderId="18" xfId="0" applyFont="1" applyFill="1" applyBorder="1" applyAlignment="1" applyProtection="1">
      <alignment/>
      <protection hidden="1"/>
    </xf>
    <xf numFmtId="0" fontId="10" fillId="0" borderId="30" xfId="0" applyFont="1" applyFill="1" applyBorder="1" applyAlignment="1" applyProtection="1">
      <alignment/>
      <protection hidden="1"/>
    </xf>
    <xf numFmtId="1" fontId="13" fillId="33" borderId="0" xfId="0" applyNumberFormat="1" applyFont="1" applyFill="1" applyBorder="1" applyAlignment="1" applyProtection="1">
      <alignment horizontal="center"/>
      <protection hidden="1"/>
    </xf>
    <xf numFmtId="198" fontId="13" fillId="0" borderId="0" xfId="0" applyNumberFormat="1" applyFont="1" applyFill="1" applyAlignment="1" applyProtection="1">
      <alignment/>
      <protection hidden="1"/>
    </xf>
    <xf numFmtId="0" fontId="17" fillId="34" borderId="35" xfId="0" applyFont="1" applyFill="1" applyBorder="1" applyAlignment="1" applyProtection="1">
      <alignment horizontal="center"/>
      <protection hidden="1"/>
    </xf>
    <xf numFmtId="0" fontId="17" fillId="34" borderId="36" xfId="0" applyFont="1" applyFill="1" applyBorder="1" applyAlignment="1" applyProtection="1">
      <alignment horizontal="center"/>
      <protection hidden="1"/>
    </xf>
    <xf numFmtId="0" fontId="17" fillId="34" borderId="37" xfId="0" applyFont="1" applyFill="1" applyBorder="1" applyAlignment="1" applyProtection="1">
      <alignment horizontal="center"/>
      <protection hidden="1"/>
    </xf>
    <xf numFmtId="0" fontId="10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3" fillId="38" borderId="18" xfId="0" applyFont="1" applyFill="1" applyBorder="1" applyAlignment="1" applyProtection="1">
      <alignment horizontal="center" vertical="center"/>
      <protection hidden="1"/>
    </xf>
    <xf numFmtId="0" fontId="25" fillId="33" borderId="38" xfId="0" applyFont="1" applyFill="1" applyBorder="1" applyAlignment="1">
      <alignment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/>
      <protection locked="0"/>
    </xf>
    <xf numFmtId="2" fontId="10" fillId="37" borderId="0" xfId="0" applyNumberFormat="1" applyFont="1" applyFill="1" applyBorder="1" applyAlignment="1" applyProtection="1">
      <alignment horizontal="center"/>
      <protection locked="0"/>
    </xf>
    <xf numFmtId="2" fontId="10" fillId="37" borderId="0" xfId="0" applyNumberFormat="1" applyFont="1" applyFill="1" applyAlignment="1" applyProtection="1">
      <alignment horizontal="center"/>
      <protection locked="0"/>
    </xf>
    <xf numFmtId="2" fontId="10" fillId="37" borderId="26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Border="1" applyAlignment="1" applyProtection="1">
      <alignment horizontal="center"/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2" fontId="10" fillId="0" borderId="26" xfId="0" applyNumberFormat="1" applyFont="1" applyFill="1" applyBorder="1" applyAlignment="1" applyProtection="1">
      <alignment horizontal="center"/>
      <protection locked="0"/>
    </xf>
    <xf numFmtId="2" fontId="32" fillId="37" borderId="0" xfId="0" applyNumberFormat="1" applyFont="1" applyFill="1" applyBorder="1" applyAlignment="1" applyProtection="1">
      <alignment horizontal="center"/>
      <protection locked="0"/>
    </xf>
    <xf numFmtId="2" fontId="32" fillId="37" borderId="0" xfId="0" applyNumberFormat="1" applyFont="1" applyFill="1" applyAlignment="1" applyProtection="1">
      <alignment horizontal="center"/>
      <protection locked="0"/>
    </xf>
    <xf numFmtId="2" fontId="32" fillId="0" borderId="0" xfId="0" applyNumberFormat="1" applyFont="1" applyFill="1" applyBorder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10" fillId="0" borderId="40" xfId="0" applyNumberFormat="1" applyFont="1" applyFill="1" applyBorder="1" applyAlignment="1" applyProtection="1">
      <alignment horizontal="center"/>
      <protection locked="0"/>
    </xf>
    <xf numFmtId="0" fontId="13" fillId="39" borderId="24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wrapText="1"/>
      <protection locked="0"/>
    </xf>
    <xf numFmtId="0" fontId="10" fillId="37" borderId="0" xfId="0" applyFont="1" applyFill="1" applyBorder="1" applyAlignment="1" applyProtection="1">
      <alignment horizontal="center" wrapText="1"/>
      <protection locked="0"/>
    </xf>
    <xf numFmtId="49" fontId="10" fillId="33" borderId="0" xfId="0" applyNumberFormat="1" applyFont="1" applyFill="1" applyBorder="1" applyAlignment="1" applyProtection="1">
      <alignment horizontal="center" wrapText="1"/>
      <protection locked="0"/>
    </xf>
    <xf numFmtId="0" fontId="10" fillId="37" borderId="0" xfId="0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49" fontId="10" fillId="37" borderId="0" xfId="0" applyNumberFormat="1" applyFont="1" applyFill="1" applyBorder="1" applyAlignment="1" applyProtection="1">
      <alignment horizontal="center" wrapText="1"/>
      <protection locked="0"/>
    </xf>
    <xf numFmtId="49" fontId="10" fillId="33" borderId="14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/>
      <protection/>
    </xf>
    <xf numFmtId="0" fontId="13" fillId="38" borderId="0" xfId="0" applyFont="1" applyFill="1" applyBorder="1" applyAlignment="1" applyProtection="1">
      <alignment horizontal="center" vertical="center"/>
      <protection hidden="1"/>
    </xf>
    <xf numFmtId="0" fontId="13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11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10" xfId="0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4" xfId="0" applyFont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13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18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30" xfId="0" applyNumberFormat="1" applyFont="1" applyFill="1" applyBorder="1" applyAlignment="1" applyProtection="1">
      <alignment horizontal="center" vertical="top" wrapText="1"/>
      <protection locked="0"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8" xfId="0" applyFont="1" applyFill="1" applyBorder="1" applyAlignment="1" applyProtection="1">
      <alignment horizontal="left"/>
      <protection/>
    </xf>
    <xf numFmtId="0" fontId="9" fillId="34" borderId="30" xfId="0" applyFont="1" applyFill="1" applyBorder="1" applyAlignment="1" applyProtection="1">
      <alignment horizontal="left"/>
      <protection/>
    </xf>
    <xf numFmtId="2" fontId="9" fillId="36" borderId="41" xfId="0" applyNumberFormat="1" applyFont="1" applyFill="1" applyBorder="1" applyAlignment="1" applyProtection="1">
      <alignment horizontal="center"/>
      <protection/>
    </xf>
    <xf numFmtId="2" fontId="9" fillId="36" borderId="42" xfId="0" applyNumberFormat="1" applyFont="1" applyFill="1" applyBorder="1" applyAlignment="1" applyProtection="1">
      <alignment horizontal="center"/>
      <protection/>
    </xf>
    <xf numFmtId="188" fontId="13" fillId="33" borderId="26" xfId="0" applyNumberFormat="1" applyFont="1" applyFill="1" applyBorder="1" applyAlignment="1" applyProtection="1">
      <alignment horizontal="center"/>
      <protection/>
    </xf>
    <xf numFmtId="188" fontId="13" fillId="33" borderId="11" xfId="0" applyNumberFormat="1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12" xfId="0" applyFont="1" applyBorder="1" applyAlignment="1" applyProtection="1">
      <alignment horizontal="center" vertical="top"/>
      <protection hidden="1"/>
    </xf>
    <xf numFmtId="0" fontId="10" fillId="0" borderId="14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3" fillId="33" borderId="17" xfId="0" applyNumberFormat="1" applyFont="1" applyFill="1" applyBorder="1" applyAlignment="1" applyProtection="1">
      <alignment horizontal="left" vertical="top" wrapText="1"/>
      <protection/>
    </xf>
    <xf numFmtId="0" fontId="13" fillId="33" borderId="18" xfId="0" applyNumberFormat="1" applyFont="1" applyFill="1" applyBorder="1" applyAlignment="1" applyProtection="1">
      <alignment horizontal="left" vertical="top" wrapText="1"/>
      <protection/>
    </xf>
    <xf numFmtId="0" fontId="13" fillId="33" borderId="30" xfId="0" applyNumberFormat="1" applyFont="1" applyFill="1" applyBorder="1" applyAlignment="1" applyProtection="1">
      <alignment horizontal="left" vertical="top" wrapText="1"/>
      <protection/>
    </xf>
    <xf numFmtId="0" fontId="13" fillId="33" borderId="11" xfId="0" applyNumberFormat="1" applyFont="1" applyFill="1" applyBorder="1" applyAlignment="1" applyProtection="1">
      <alignment horizontal="left" vertical="top" wrapText="1"/>
      <protection/>
    </xf>
    <xf numFmtId="0" fontId="13" fillId="33" borderId="0" xfId="0" applyNumberFormat="1" applyFont="1" applyFill="1" applyBorder="1" applyAlignment="1" applyProtection="1">
      <alignment horizontal="left" vertical="top" wrapText="1"/>
      <protection/>
    </xf>
    <xf numFmtId="0" fontId="13" fillId="33" borderId="10" xfId="0" applyNumberFormat="1" applyFont="1" applyFill="1" applyBorder="1" applyAlignment="1" applyProtection="1">
      <alignment horizontal="left" vertical="top" wrapText="1"/>
      <protection/>
    </xf>
    <xf numFmtId="0" fontId="13" fillId="33" borderId="12" xfId="0" applyNumberFormat="1" applyFont="1" applyFill="1" applyBorder="1" applyAlignment="1" applyProtection="1">
      <alignment horizontal="left" vertical="top" wrapText="1"/>
      <protection/>
    </xf>
    <xf numFmtId="0" fontId="13" fillId="33" borderId="14" xfId="0" applyNumberFormat="1" applyFont="1" applyFill="1" applyBorder="1" applyAlignment="1" applyProtection="1">
      <alignment horizontal="left" vertical="top" wrapText="1"/>
      <protection/>
    </xf>
    <xf numFmtId="0" fontId="13" fillId="33" borderId="15" xfId="0" applyNumberFormat="1" applyFont="1" applyFill="1" applyBorder="1" applyAlignment="1" applyProtection="1">
      <alignment horizontal="left" vertical="top" wrapText="1"/>
      <protection/>
    </xf>
    <xf numFmtId="0" fontId="17" fillId="36" borderId="0" xfId="0" applyFont="1" applyFill="1" applyBorder="1" applyAlignment="1" applyProtection="1">
      <alignment horizontal="center"/>
      <protection/>
    </xf>
    <xf numFmtId="0" fontId="21" fillId="36" borderId="0" xfId="0" applyFont="1" applyFill="1" applyBorder="1" applyAlignment="1" applyProtection="1">
      <alignment horizontal="center"/>
      <protection/>
    </xf>
    <xf numFmtId="0" fontId="21" fillId="36" borderId="43" xfId="0" applyFont="1" applyFill="1" applyBorder="1" applyAlignment="1" applyProtection="1">
      <alignment horizontal="center"/>
      <protection/>
    </xf>
    <xf numFmtId="0" fontId="17" fillId="36" borderId="44" xfId="0" applyFont="1" applyFill="1" applyBorder="1" applyAlignment="1" applyProtection="1">
      <alignment horizontal="center"/>
      <protection/>
    </xf>
    <xf numFmtId="0" fontId="17" fillId="36" borderId="43" xfId="0" applyFont="1" applyFill="1" applyBorder="1" applyAlignment="1" applyProtection="1">
      <alignment horizontal="center"/>
      <protection/>
    </xf>
    <xf numFmtId="0" fontId="13" fillId="33" borderId="17" xfId="0" applyFont="1" applyFill="1" applyBorder="1" applyAlignment="1" applyProtection="1">
      <alignment horizontal="left" vertical="top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30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0" fontId="13" fillId="0" borderId="14" xfId="0" applyFont="1" applyBorder="1" applyAlignment="1" applyProtection="1">
      <alignment horizontal="left" vertical="top" wrapText="1"/>
      <protection/>
    </xf>
    <xf numFmtId="0" fontId="13" fillId="0" borderId="15" xfId="0" applyFont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right"/>
      <protection/>
    </xf>
    <xf numFmtId="0" fontId="6" fillId="33" borderId="18" xfId="0" applyFont="1" applyFill="1" applyBorder="1" applyAlignment="1" applyProtection="1">
      <alignment horizontal="right"/>
      <protection/>
    </xf>
    <xf numFmtId="0" fontId="6" fillId="33" borderId="18" xfId="0" applyFont="1" applyFill="1" applyBorder="1" applyAlignment="1" applyProtection="1">
      <alignment horizontal="left"/>
      <protection/>
    </xf>
    <xf numFmtId="0" fontId="6" fillId="33" borderId="30" xfId="0" applyFont="1" applyFill="1" applyBorder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 horizontal="righ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9" fillId="40" borderId="11" xfId="0" applyFont="1" applyFill="1" applyBorder="1" applyAlignment="1" applyProtection="1">
      <alignment horizontal="center"/>
      <protection/>
    </xf>
    <xf numFmtId="0" fontId="9" fillId="40" borderId="43" xfId="0" applyFont="1" applyFill="1" applyBorder="1" applyAlignment="1" applyProtection="1">
      <alignment horizontal="center"/>
      <protection/>
    </xf>
    <xf numFmtId="49" fontId="10" fillId="35" borderId="11" xfId="0" applyNumberFormat="1" applyFont="1" applyFill="1" applyBorder="1" applyAlignment="1" applyProtection="1">
      <alignment horizontal="center" vertical="top" wrapText="1"/>
      <protection hidden="1"/>
    </xf>
    <xf numFmtId="49" fontId="10" fillId="35" borderId="10" xfId="0" applyNumberFormat="1" applyFont="1" applyFill="1" applyBorder="1" applyAlignment="1" applyProtection="1">
      <alignment horizontal="center" vertical="top" wrapText="1"/>
      <protection hidden="1"/>
    </xf>
    <xf numFmtId="49" fontId="10" fillId="35" borderId="12" xfId="0" applyNumberFormat="1" applyFont="1" applyFill="1" applyBorder="1" applyAlignment="1" applyProtection="1">
      <alignment horizontal="center" vertical="top" wrapText="1"/>
      <protection hidden="1"/>
    </xf>
    <xf numFmtId="49" fontId="10" fillId="35" borderId="15" xfId="0" applyNumberFormat="1" applyFont="1" applyFill="1" applyBorder="1" applyAlignment="1" applyProtection="1">
      <alignment horizontal="center" vertical="top" wrapText="1"/>
      <protection hidden="1"/>
    </xf>
    <xf numFmtId="0" fontId="13" fillId="33" borderId="2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13" fillId="33" borderId="25" xfId="0" applyFont="1" applyFill="1" applyBorder="1" applyAlignment="1" applyProtection="1">
      <alignment horizontal="center" wrapText="1"/>
      <protection/>
    </xf>
    <xf numFmtId="0" fontId="13" fillId="33" borderId="26" xfId="0" applyFont="1" applyFill="1" applyBorder="1" applyAlignment="1" applyProtection="1">
      <alignment horizontal="center" wrapText="1"/>
      <protection/>
    </xf>
    <xf numFmtId="0" fontId="13" fillId="33" borderId="40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7" borderId="0" xfId="0" applyFont="1" applyFill="1" applyBorder="1" applyAlignment="1" applyProtection="1">
      <alignment horizontal="center"/>
      <protection/>
    </xf>
    <xf numFmtId="0" fontId="6" fillId="37" borderId="1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2" fontId="9" fillId="36" borderId="44" xfId="0" applyNumberFormat="1" applyFont="1" applyFill="1" applyBorder="1" applyAlignment="1" applyProtection="1">
      <alignment horizontal="center"/>
      <protection/>
    </xf>
    <xf numFmtId="2" fontId="9" fillId="36" borderId="0" xfId="0" applyNumberFormat="1" applyFont="1" applyFill="1" applyBorder="1" applyAlignment="1" applyProtection="1">
      <alignment horizontal="center"/>
      <protection/>
    </xf>
    <xf numFmtId="2" fontId="9" fillId="36" borderId="43" xfId="0" applyNumberFormat="1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left" vertical="top" wrapText="1"/>
      <protection locked="0"/>
    </xf>
    <xf numFmtId="0" fontId="10" fillId="33" borderId="18" xfId="0" applyFont="1" applyFill="1" applyBorder="1" applyAlignment="1" applyProtection="1">
      <alignment horizontal="left" vertical="top" wrapText="1"/>
      <protection locked="0"/>
    </xf>
    <xf numFmtId="0" fontId="10" fillId="33" borderId="30" xfId="0" applyFont="1" applyFill="1" applyBorder="1" applyAlignment="1" applyProtection="1">
      <alignment horizontal="left" vertical="top" wrapText="1"/>
      <protection locked="0"/>
    </xf>
    <xf numFmtId="0" fontId="10" fillId="33" borderId="11" xfId="0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 applyProtection="1">
      <alignment horizontal="left" vertical="top" wrapText="1"/>
      <protection locked="0"/>
    </xf>
    <xf numFmtId="0" fontId="10" fillId="33" borderId="14" xfId="0" applyFont="1" applyFill="1" applyBorder="1" applyAlignment="1" applyProtection="1">
      <alignment horizontal="left" vertical="top" wrapText="1"/>
      <protection locked="0"/>
    </xf>
    <xf numFmtId="0" fontId="10" fillId="33" borderId="15" xfId="0" applyFont="1" applyFill="1" applyBorder="1" applyAlignment="1" applyProtection="1">
      <alignment horizontal="left" vertical="top" wrapText="1"/>
      <protection locked="0"/>
    </xf>
    <xf numFmtId="0" fontId="9" fillId="36" borderId="44" xfId="0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9" fillId="36" borderId="43" xfId="0" applyFont="1" applyFill="1" applyBorder="1" applyAlignment="1" applyProtection="1">
      <alignment horizontal="center"/>
      <protection/>
    </xf>
    <xf numFmtId="0" fontId="13" fillId="33" borderId="24" xfId="0" applyFont="1" applyFill="1" applyBorder="1" applyAlignment="1" applyProtection="1">
      <alignment horizontal="center"/>
      <protection/>
    </xf>
    <xf numFmtId="0" fontId="10" fillId="37" borderId="23" xfId="0" applyFont="1" applyFill="1" applyBorder="1" applyAlignment="1" applyProtection="1">
      <alignment horizontal="center"/>
      <protection hidden="1"/>
    </xf>
    <xf numFmtId="0" fontId="10" fillId="37" borderId="19" xfId="0" applyFont="1" applyFill="1" applyBorder="1" applyAlignment="1" applyProtection="1">
      <alignment horizontal="center"/>
      <protection hidden="1"/>
    </xf>
    <xf numFmtId="0" fontId="10" fillId="37" borderId="11" xfId="0" applyFont="1" applyFill="1" applyBorder="1" applyAlignment="1" applyProtection="1">
      <alignment horizontal="center"/>
      <protection locked="0"/>
    </xf>
    <xf numFmtId="0" fontId="10" fillId="37" borderId="10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center"/>
      <protection hidden="1"/>
    </xf>
    <xf numFmtId="0" fontId="10" fillId="33" borderId="19" xfId="0" applyFont="1" applyFill="1" applyBorder="1" applyAlignment="1" applyProtection="1">
      <alignment horizontal="center"/>
      <protection hidden="1"/>
    </xf>
    <xf numFmtId="0" fontId="10" fillId="33" borderId="11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/>
    </xf>
    <xf numFmtId="0" fontId="23" fillId="33" borderId="24" xfId="0" applyFont="1" applyFill="1" applyBorder="1" applyAlignment="1" applyProtection="1">
      <alignment horizontal="center"/>
      <protection locked="0"/>
    </xf>
    <xf numFmtId="0" fontId="23" fillId="33" borderId="23" xfId="0" applyFont="1" applyFill="1" applyBorder="1" applyAlignment="1" applyProtection="1">
      <alignment horizontal="center" shrinkToFit="1"/>
      <protection locked="0"/>
    </xf>
    <xf numFmtId="0" fontId="23" fillId="33" borderId="19" xfId="0" applyFont="1" applyFill="1" applyBorder="1" applyAlignment="1" applyProtection="1">
      <alignment horizontal="center" shrinkToFit="1"/>
      <protection locked="0"/>
    </xf>
    <xf numFmtId="0" fontId="33" fillId="0" borderId="11" xfId="0" applyFont="1" applyBorder="1" applyAlignment="1" applyProtection="1">
      <alignment horizontal="center" vertical="top" wrapText="1"/>
      <protection hidden="1"/>
    </xf>
    <xf numFmtId="0" fontId="33" fillId="0" borderId="0" xfId="0" applyFont="1" applyBorder="1" applyAlignment="1" applyProtection="1">
      <alignment horizontal="center" vertical="top" wrapText="1"/>
      <protection hidden="1"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37" borderId="23" xfId="0" applyFont="1" applyFill="1" applyBorder="1" applyAlignment="1" applyProtection="1">
      <alignment horizontal="center"/>
      <protection hidden="1"/>
    </xf>
    <xf numFmtId="0" fontId="6" fillId="37" borderId="29" xfId="0" applyFont="1" applyFill="1" applyBorder="1" applyAlignment="1" applyProtection="1">
      <alignment horizontal="center"/>
      <protection hidden="1"/>
    </xf>
    <xf numFmtId="0" fontId="6" fillId="37" borderId="39" xfId="0" applyFont="1" applyFill="1" applyBorder="1" applyAlignment="1" applyProtection="1">
      <alignment horizontal="center"/>
      <protection/>
    </xf>
    <xf numFmtId="0" fontId="6" fillId="37" borderId="13" xfId="0" applyFont="1" applyFill="1" applyBorder="1" applyAlignment="1" applyProtection="1">
      <alignment horizontal="center"/>
      <protection/>
    </xf>
    <xf numFmtId="0" fontId="6" fillId="33" borderId="23" xfId="0" applyFont="1" applyFill="1" applyBorder="1" applyAlignment="1" applyProtection="1">
      <alignment horizontal="center"/>
      <protection hidden="1"/>
    </xf>
    <xf numFmtId="0" fontId="6" fillId="33" borderId="29" xfId="0" applyFont="1" applyFill="1" applyBorder="1" applyAlignment="1" applyProtection="1">
      <alignment horizontal="center"/>
      <protection hidden="1"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6" fillId="37" borderId="25" xfId="0" applyFont="1" applyFill="1" applyBorder="1" applyAlignment="1" applyProtection="1">
      <alignment horizontal="center"/>
      <protection hidden="1"/>
    </xf>
    <xf numFmtId="188" fontId="10" fillId="33" borderId="27" xfId="0" applyNumberFormat="1" applyFont="1" applyFill="1" applyBorder="1" applyAlignment="1" applyProtection="1">
      <alignment horizontal="center"/>
      <protection hidden="1"/>
    </xf>
    <xf numFmtId="188" fontId="10" fillId="0" borderId="13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 hidden="1"/>
    </xf>
    <xf numFmtId="0" fontId="10" fillId="37" borderId="11" xfId="0" applyFont="1" applyFill="1" applyBorder="1" applyAlignment="1" applyProtection="1">
      <alignment horizontal="center"/>
      <protection hidden="1"/>
    </xf>
    <xf numFmtId="0" fontId="10" fillId="37" borderId="10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" fillId="0" borderId="18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/>
    </xf>
    <xf numFmtId="0" fontId="10" fillId="0" borderId="48" xfId="0" applyFont="1" applyFill="1" applyBorder="1" applyAlignment="1" applyProtection="1">
      <alignment horizontal="center"/>
      <protection/>
    </xf>
    <xf numFmtId="188" fontId="13" fillId="0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Border="1" applyAlignment="1" applyProtection="1">
      <alignment horizontal="right"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 locked="0"/>
    </xf>
    <xf numFmtId="49" fontId="10" fillId="35" borderId="11" xfId="0" applyNumberFormat="1" applyFont="1" applyFill="1" applyBorder="1" applyAlignment="1" applyProtection="1">
      <alignment horizontal="center" vertical="top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35" borderId="12" xfId="0" applyNumberFormat="1" applyFont="1" applyFill="1" applyBorder="1" applyAlignment="1" applyProtection="1">
      <alignment horizontal="center" vertical="top" wrapText="1"/>
      <protection locked="0"/>
    </xf>
    <xf numFmtId="49" fontId="10" fillId="35" borderId="15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15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left"/>
      <protection/>
    </xf>
    <xf numFmtId="14" fontId="10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49" fontId="10" fillId="33" borderId="11" xfId="0" applyNumberFormat="1" applyFont="1" applyFill="1" applyBorder="1" applyAlignment="1" applyProtection="1">
      <alignment horizontal="center" wrapText="1"/>
      <protection locked="0"/>
    </xf>
    <xf numFmtId="49" fontId="10" fillId="33" borderId="0" xfId="0" applyNumberFormat="1" applyFont="1" applyFill="1" applyAlignment="1" applyProtection="1">
      <alignment horizont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wrapText="1"/>
      <protection locked="0"/>
    </xf>
    <xf numFmtId="0" fontId="10" fillId="37" borderId="11" xfId="0" applyFont="1" applyFill="1" applyBorder="1" applyAlignment="1" applyProtection="1">
      <alignment horizontal="center" wrapText="1"/>
      <protection locked="0"/>
    </xf>
    <xf numFmtId="0" fontId="10" fillId="37" borderId="0" xfId="0" applyFont="1" applyFill="1" applyAlignment="1" applyProtection="1">
      <alignment horizontal="center" wrapText="1"/>
      <protection locked="0"/>
    </xf>
    <xf numFmtId="0" fontId="10" fillId="37" borderId="10" xfId="0" applyFont="1" applyFill="1" applyBorder="1" applyAlignment="1" applyProtection="1">
      <alignment horizontal="center" wrapText="1"/>
      <protection locked="0"/>
    </xf>
    <xf numFmtId="49" fontId="10" fillId="37" borderId="0" xfId="0" applyNumberFormat="1" applyFont="1" applyFill="1" applyBorder="1" applyAlignment="1" applyProtection="1">
      <alignment horizontal="center" wrapText="1"/>
      <protection locked="0"/>
    </xf>
    <xf numFmtId="49" fontId="10" fillId="37" borderId="49" xfId="0" applyNumberFormat="1" applyFont="1" applyFill="1" applyBorder="1" applyAlignment="1" applyProtection="1">
      <alignment horizontal="center" wrapText="1"/>
      <protection locked="0"/>
    </xf>
    <xf numFmtId="0" fontId="10" fillId="33" borderId="11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37" borderId="0" xfId="0" applyFont="1" applyFill="1" applyBorder="1" applyAlignment="1" applyProtection="1">
      <alignment horizontal="center" wrapText="1"/>
      <protection locked="0"/>
    </xf>
    <xf numFmtId="0" fontId="6" fillId="37" borderId="0" xfId="0" applyFont="1" applyFill="1" applyBorder="1" applyAlignment="1" applyProtection="1">
      <alignment horizontal="center" wrapText="1"/>
      <protection locked="0"/>
    </xf>
    <xf numFmtId="0" fontId="6" fillId="37" borderId="49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Border="1" applyAlignment="1" applyProtection="1">
      <alignment horizontal="center" wrapText="1"/>
      <protection locked="0"/>
    </xf>
    <xf numFmtId="0" fontId="10" fillId="33" borderId="49" xfId="0" applyFont="1" applyFill="1" applyBorder="1" applyAlignment="1" applyProtection="1">
      <alignment horizontal="center" wrapText="1"/>
      <protection locked="0"/>
    </xf>
    <xf numFmtId="49" fontId="10" fillId="37" borderId="11" xfId="0" applyNumberFormat="1" applyFont="1" applyFill="1" applyBorder="1" applyAlignment="1" applyProtection="1">
      <alignment horizontal="center" wrapText="1"/>
      <protection locked="0"/>
    </xf>
    <xf numFmtId="49" fontId="10" fillId="37" borderId="0" xfId="0" applyNumberFormat="1" applyFont="1" applyFill="1" applyAlignment="1" applyProtection="1">
      <alignment horizontal="center" wrapText="1"/>
      <protection locked="0"/>
    </xf>
    <xf numFmtId="49" fontId="10" fillId="37" borderId="10" xfId="0" applyNumberFormat="1" applyFont="1" applyFill="1" applyBorder="1" applyAlignment="1" applyProtection="1">
      <alignment horizontal="center" wrapText="1"/>
      <protection locked="0"/>
    </xf>
    <xf numFmtId="0" fontId="6" fillId="33" borderId="17" xfId="0" applyFont="1" applyFill="1" applyBorder="1" applyAlignment="1" applyProtection="1">
      <alignment horizontal="right" vertical="top" wrapText="1"/>
      <protection/>
    </xf>
    <xf numFmtId="0" fontId="6" fillId="33" borderId="18" xfId="0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49" fontId="10" fillId="33" borderId="12" xfId="0" applyNumberFormat="1" applyFont="1" applyFill="1" applyBorder="1" applyAlignment="1" applyProtection="1">
      <alignment horizontal="center"/>
      <protection locked="0"/>
    </xf>
    <xf numFmtId="49" fontId="10" fillId="33" borderId="14" xfId="0" applyNumberFormat="1" applyFont="1" applyFill="1" applyBorder="1" applyAlignment="1" applyProtection="1">
      <alignment horizontal="center"/>
      <protection locked="0"/>
    </xf>
    <xf numFmtId="49" fontId="10" fillId="33" borderId="15" xfId="0" applyNumberFormat="1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49" fontId="10" fillId="33" borderId="14" xfId="0" applyNumberFormat="1" applyFont="1" applyFill="1" applyBorder="1" applyAlignment="1" applyProtection="1">
      <alignment horizontal="center" wrapText="1"/>
      <protection locked="0"/>
    </xf>
    <xf numFmtId="49" fontId="10" fillId="33" borderId="50" xfId="0" applyNumberFormat="1" applyFont="1" applyFill="1" applyBorder="1" applyAlignment="1" applyProtection="1">
      <alignment horizontal="center" wrapText="1"/>
      <protection locked="0"/>
    </xf>
    <xf numFmtId="0" fontId="15" fillId="33" borderId="12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13" fillId="33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13" fillId="33" borderId="12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15" fillId="33" borderId="17" xfId="0" applyFont="1" applyFill="1" applyBorder="1" applyAlignment="1" applyProtection="1">
      <alignment horizontal="left" vertical="top" wrapText="1"/>
      <protection locked="0"/>
    </xf>
    <xf numFmtId="0" fontId="15" fillId="33" borderId="18" xfId="0" applyFont="1" applyFill="1" applyBorder="1" applyAlignment="1" applyProtection="1">
      <alignment horizontal="left" vertical="top" wrapText="1"/>
      <protection locked="0"/>
    </xf>
    <xf numFmtId="0" fontId="15" fillId="33" borderId="30" xfId="0" applyFont="1" applyFill="1" applyBorder="1" applyAlignment="1" applyProtection="1">
      <alignment horizontal="left" vertical="top" wrapText="1"/>
      <protection locked="0"/>
    </xf>
    <xf numFmtId="0" fontId="15" fillId="33" borderId="11" xfId="0" applyFont="1" applyFill="1" applyBorder="1" applyAlignment="1" applyProtection="1">
      <alignment horizontal="left" vertical="top" wrapText="1"/>
      <protection locked="0"/>
    </xf>
    <xf numFmtId="0" fontId="13" fillId="33" borderId="18" xfId="0" applyFont="1" applyFill="1" applyBorder="1" applyAlignment="1" applyProtection="1">
      <alignment horizontal="left" vertical="top" wrapText="1"/>
      <protection locked="0"/>
    </xf>
    <xf numFmtId="0" fontId="13" fillId="33" borderId="30" xfId="0" applyFont="1" applyFill="1" applyBorder="1" applyAlignment="1" applyProtection="1">
      <alignment horizontal="left" vertical="top" wrapText="1"/>
      <protection locked="0"/>
    </xf>
    <xf numFmtId="188" fontId="13" fillId="33" borderId="11" xfId="0" applyNumberFormat="1" applyFont="1" applyFill="1" applyBorder="1" applyAlignment="1" applyProtection="1">
      <alignment horizontal="left" vertical="top" wrapText="1"/>
      <protection locked="0"/>
    </xf>
    <xf numFmtId="0" fontId="13" fillId="33" borderId="25" xfId="0" applyNumberFormat="1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40" xfId="0" applyBorder="1" applyAlignment="1" applyProtection="1">
      <alignment horizontal="center" wrapText="1"/>
      <protection/>
    </xf>
    <xf numFmtId="0" fontId="13" fillId="33" borderId="17" xfId="0" applyFont="1" applyFill="1" applyBorder="1" applyAlignment="1" applyProtection="1">
      <alignment horizontal="center" vertical="top" wrapText="1"/>
      <protection locked="0"/>
    </xf>
    <xf numFmtId="0" fontId="13" fillId="33" borderId="18" xfId="0" applyFont="1" applyFill="1" applyBorder="1" applyAlignment="1" applyProtection="1">
      <alignment horizontal="center" vertical="top" wrapText="1"/>
      <protection locked="0"/>
    </xf>
    <xf numFmtId="0" fontId="13" fillId="33" borderId="30" xfId="0" applyFont="1" applyFill="1" applyBorder="1" applyAlignment="1" applyProtection="1">
      <alignment horizontal="center" vertical="top" wrapText="1"/>
      <protection locked="0"/>
    </xf>
    <xf numFmtId="188" fontId="13" fillId="33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188" fontId="13" fillId="33" borderId="12" xfId="0" applyNumberFormat="1" applyFont="1" applyFill="1" applyBorder="1" applyAlignment="1" applyProtection="1">
      <alignment horizontal="left" vertical="top" wrapText="1"/>
      <protection locked="0"/>
    </xf>
    <xf numFmtId="14" fontId="10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10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left" vertical="top" wrapText="1"/>
      <protection locked="0"/>
    </xf>
    <xf numFmtId="0" fontId="34" fillId="38" borderId="10" xfId="0" applyFont="1" applyFill="1" applyBorder="1" applyAlignment="1" applyProtection="1">
      <alignment horizontal="center" vertical="center"/>
      <protection hidden="1"/>
    </xf>
    <xf numFmtId="0" fontId="34" fillId="38" borderId="26" xfId="0" applyFont="1" applyFill="1" applyBorder="1" applyAlignment="1" applyProtection="1">
      <alignment horizontal="center" vertical="center"/>
      <protection hidden="1"/>
    </xf>
    <xf numFmtId="0" fontId="34" fillId="38" borderId="11" xfId="0" applyFont="1" applyFill="1" applyBorder="1" applyAlignment="1" applyProtection="1">
      <alignment horizontal="center" vertical="center"/>
      <protection hidden="1"/>
    </xf>
    <xf numFmtId="0" fontId="6" fillId="37" borderId="11" xfId="0" applyFont="1" applyFill="1" applyBorder="1" applyAlignment="1" applyProtection="1">
      <alignment horizontal="center"/>
      <protection hidden="1"/>
    </xf>
    <xf numFmtId="0" fontId="6" fillId="37" borderId="0" xfId="0" applyFont="1" applyFill="1" applyBorder="1" applyAlignment="1" applyProtection="1">
      <alignment horizontal="center"/>
      <protection hidden="1"/>
    </xf>
    <xf numFmtId="0" fontId="10" fillId="33" borderId="12" xfId="0" applyFont="1" applyFill="1" applyBorder="1" applyAlignment="1" applyProtection="1">
      <alignment horizontal="center"/>
      <protection hidden="1"/>
    </xf>
    <xf numFmtId="0" fontId="10" fillId="33" borderId="15" xfId="0" applyFont="1" applyFill="1" applyBorder="1" applyAlignment="1" applyProtection="1">
      <alignment horizontal="center"/>
      <protection hidden="1"/>
    </xf>
    <xf numFmtId="0" fontId="6" fillId="37" borderId="19" xfId="0" applyFont="1" applyFill="1" applyBorder="1" applyAlignment="1" applyProtection="1">
      <alignment horizontal="center"/>
      <protection hidden="1"/>
    </xf>
    <xf numFmtId="0" fontId="9" fillId="36" borderId="23" xfId="0" applyFont="1" applyFill="1" applyBorder="1" applyAlignment="1" applyProtection="1">
      <alignment horizontal="right" vertical="center"/>
      <protection hidden="1"/>
    </xf>
    <xf numFmtId="0" fontId="9" fillId="36" borderId="29" xfId="0" applyFont="1" applyFill="1" applyBorder="1" applyAlignment="1" applyProtection="1">
      <alignment horizontal="right" vertical="center"/>
      <protection hidden="1"/>
    </xf>
    <xf numFmtId="188" fontId="10" fillId="0" borderId="51" xfId="0" applyNumberFormat="1" applyFont="1" applyFill="1" applyBorder="1" applyAlignment="1" applyProtection="1">
      <alignment horizontal="center"/>
      <protection/>
    </xf>
    <xf numFmtId="188" fontId="10" fillId="0" borderId="52" xfId="0" applyNumberFormat="1" applyFont="1" applyFill="1" applyBorder="1" applyAlignment="1" applyProtection="1">
      <alignment horizontal="center"/>
      <protection/>
    </xf>
    <xf numFmtId="188" fontId="10" fillId="33" borderId="23" xfId="0" applyNumberFormat="1" applyFont="1" applyFill="1" applyBorder="1" applyAlignment="1" applyProtection="1">
      <alignment horizontal="center"/>
      <protection hidden="1"/>
    </xf>
    <xf numFmtId="188" fontId="10" fillId="33" borderId="19" xfId="0" applyNumberFormat="1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49" xfId="0" applyFont="1" applyFill="1" applyBorder="1" applyAlignment="1" applyProtection="1">
      <alignment horizontal="center" vertical="top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10" fillId="37" borderId="0" xfId="0" applyFont="1" applyFill="1" applyBorder="1" applyAlignment="1" applyProtection="1">
      <alignment horizontal="center" vertical="top" wrapText="1"/>
      <protection locked="0"/>
    </xf>
    <xf numFmtId="0" fontId="10" fillId="37" borderId="49" xfId="0" applyFont="1" applyFill="1" applyBorder="1" applyAlignment="1" applyProtection="1">
      <alignment horizontal="center" vertical="top" wrapText="1"/>
      <protection locked="0"/>
    </xf>
    <xf numFmtId="0" fontId="6" fillId="37" borderId="0" xfId="0" applyFont="1" applyFill="1" applyBorder="1" applyAlignment="1" applyProtection="1">
      <alignment horizontal="center" vertical="center"/>
      <protection/>
    </xf>
    <xf numFmtId="0" fontId="10" fillId="37" borderId="11" xfId="0" applyFont="1" applyFill="1" applyBorder="1" applyAlignment="1" applyProtection="1">
      <alignment horizontal="center" vertical="center" wrapText="1"/>
      <protection locked="0"/>
    </xf>
    <xf numFmtId="0" fontId="10" fillId="37" borderId="0" xfId="0" applyFont="1" applyFill="1" applyBorder="1" applyAlignment="1" applyProtection="1">
      <alignment horizontal="center" vertical="center" wrapText="1"/>
      <protection locked="0"/>
    </xf>
    <xf numFmtId="0" fontId="10" fillId="37" borderId="10" xfId="0" applyFont="1" applyFill="1" applyBorder="1" applyAlignment="1" applyProtection="1">
      <alignment horizontal="center" vertical="center" wrapText="1"/>
      <protection locked="0"/>
    </xf>
    <xf numFmtId="0" fontId="9" fillId="36" borderId="49" xfId="0" applyFont="1" applyFill="1" applyBorder="1" applyAlignment="1" applyProtection="1">
      <alignment horizontal="center"/>
      <protection/>
    </xf>
    <xf numFmtId="0" fontId="10" fillId="37" borderId="49" xfId="0" applyFont="1" applyFill="1" applyBorder="1" applyAlignment="1" applyProtection="1">
      <alignment horizontal="center" wrapText="1"/>
      <protection locked="0"/>
    </xf>
    <xf numFmtId="49" fontId="10" fillId="33" borderId="0" xfId="0" applyNumberFormat="1" applyFont="1" applyFill="1" applyBorder="1" applyAlignment="1" applyProtection="1">
      <alignment horizontal="center" wrapText="1"/>
      <protection locked="0"/>
    </xf>
    <xf numFmtId="49" fontId="10" fillId="33" borderId="49" xfId="0" applyNumberFormat="1" applyFont="1" applyFill="1" applyBorder="1" applyAlignment="1" applyProtection="1">
      <alignment horizontal="center" wrapText="1"/>
      <protection locked="0"/>
    </xf>
    <xf numFmtId="0" fontId="9" fillId="36" borderId="48" xfId="0" applyFont="1" applyFill="1" applyBorder="1" applyAlignment="1" applyProtection="1">
      <alignment horizontal="left" vertical="center"/>
      <protection locked="0"/>
    </xf>
    <xf numFmtId="0" fontId="9" fillId="36" borderId="47" xfId="0" applyFont="1" applyFill="1" applyBorder="1" applyAlignment="1" applyProtection="1">
      <alignment horizontal="right" vertical="center"/>
      <protection locked="0"/>
    </xf>
    <xf numFmtId="0" fontId="9" fillId="36" borderId="48" xfId="0" applyFont="1" applyFill="1" applyBorder="1" applyAlignment="1" applyProtection="1">
      <alignment horizontal="right" vertical="center"/>
      <protection locked="0"/>
    </xf>
    <xf numFmtId="0" fontId="9" fillId="36" borderId="23" xfId="0" applyFont="1" applyFill="1" applyBorder="1" applyAlignment="1" applyProtection="1">
      <alignment horizontal="left" vertical="center"/>
      <protection hidden="1"/>
    </xf>
    <xf numFmtId="0" fontId="9" fillId="36" borderId="29" xfId="0" applyFont="1" applyFill="1" applyBorder="1" applyAlignment="1" applyProtection="1">
      <alignment horizontal="left" vertical="center"/>
      <protection hidden="1"/>
    </xf>
    <xf numFmtId="0" fontId="9" fillId="36" borderId="19" xfId="0" applyFont="1" applyFill="1" applyBorder="1" applyAlignment="1" applyProtection="1">
      <alignment horizontal="left" vertical="center"/>
      <protection hidden="1"/>
    </xf>
    <xf numFmtId="0" fontId="13" fillId="33" borderId="14" xfId="0" applyFont="1" applyFill="1" applyBorder="1" applyAlignment="1" applyProtection="1">
      <alignment horizontal="left" vertical="top" wrapText="1"/>
      <protection locked="0"/>
    </xf>
    <xf numFmtId="0" fontId="13" fillId="33" borderId="15" xfId="0" applyFont="1" applyFill="1" applyBorder="1" applyAlignment="1" applyProtection="1">
      <alignment horizontal="left" vertical="top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30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2" fontId="23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23" fillId="33" borderId="0" xfId="0" applyNumberFormat="1" applyFont="1" applyFill="1" applyBorder="1" applyAlignment="1" applyProtection="1">
      <alignment horizontal="center" vertical="top" wrapText="1"/>
      <protection locked="0"/>
    </xf>
    <xf numFmtId="2" fontId="2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9" fillId="36" borderId="13" xfId="0" applyFont="1" applyFill="1" applyBorder="1" applyAlignment="1" applyProtection="1">
      <alignment horizontal="left" vertical="center"/>
      <protection locked="0"/>
    </xf>
    <xf numFmtId="0" fontId="9" fillId="36" borderId="39" xfId="0" applyFont="1" applyFill="1" applyBorder="1" applyAlignment="1" applyProtection="1">
      <alignment horizontal="right" vertical="center"/>
      <protection locked="0"/>
    </xf>
    <xf numFmtId="0" fontId="9" fillId="36" borderId="13" xfId="0" applyFont="1" applyFill="1" applyBorder="1" applyAlignment="1" applyProtection="1">
      <alignment horizontal="right" vertical="center"/>
      <protection locked="0"/>
    </xf>
    <xf numFmtId="0" fontId="25" fillId="0" borderId="53" xfId="0" applyFont="1" applyBorder="1" applyAlignment="1">
      <alignment horizontal="left"/>
    </xf>
    <xf numFmtId="0" fontId="25" fillId="0" borderId="54" xfId="0" applyFont="1" applyBorder="1" applyAlignment="1">
      <alignment horizontal="left"/>
    </xf>
    <xf numFmtId="0" fontId="25" fillId="0" borderId="32" xfId="0" applyFont="1" applyBorder="1" applyAlignment="1">
      <alignment horizontal="left"/>
    </xf>
    <xf numFmtId="0" fontId="25" fillId="0" borderId="55" xfId="0" applyFont="1" applyBorder="1" applyAlignment="1">
      <alignment horizontal="left" vertical="top" wrapText="1"/>
    </xf>
    <xf numFmtId="0" fontId="25" fillId="0" borderId="56" xfId="0" applyFont="1" applyBorder="1" applyAlignment="1">
      <alignment horizontal="left" vertical="top" wrapText="1"/>
    </xf>
    <xf numFmtId="0" fontId="25" fillId="0" borderId="57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58" xfId="0" applyFont="1" applyBorder="1" applyAlignment="1">
      <alignment horizontal="left" vertical="top" wrapText="1"/>
    </xf>
    <xf numFmtId="0" fontId="25" fillId="0" borderId="59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4" fillId="33" borderId="0" xfId="0" applyFont="1" applyFill="1" applyAlignment="1">
      <alignment horizontal="center" vertical="center"/>
    </xf>
    <xf numFmtId="0" fontId="28" fillId="34" borderId="0" xfId="0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25" fillId="37" borderId="60" xfId="0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horizontal="left" vertical="top"/>
    </xf>
    <xf numFmtId="0" fontId="25" fillId="0" borderId="54" xfId="0" applyFont="1" applyBorder="1" applyAlignment="1">
      <alignment horizontal="left" vertical="top"/>
    </xf>
    <xf numFmtId="0" fontId="25" fillId="33" borderId="53" xfId="0" applyFont="1" applyFill="1" applyBorder="1" applyAlignment="1">
      <alignment horizontal="left" vertical="top"/>
    </xf>
    <xf numFmtId="0" fontId="25" fillId="33" borderId="54" xfId="0" applyFont="1" applyFill="1" applyBorder="1" applyAlignment="1">
      <alignment horizontal="left" vertical="top"/>
    </xf>
    <xf numFmtId="0" fontId="25" fillId="33" borderId="32" xfId="0" applyFont="1" applyFill="1" applyBorder="1" applyAlignment="1">
      <alignment horizontal="left" vertical="top"/>
    </xf>
    <xf numFmtId="0" fontId="25" fillId="33" borderId="55" xfId="0" applyFont="1" applyFill="1" applyBorder="1" applyAlignment="1">
      <alignment horizontal="left" vertical="top" wrapText="1"/>
    </xf>
    <xf numFmtId="0" fontId="25" fillId="33" borderId="56" xfId="0" applyFont="1" applyFill="1" applyBorder="1" applyAlignment="1">
      <alignment horizontal="left" vertical="top" wrapText="1"/>
    </xf>
    <xf numFmtId="0" fontId="25" fillId="33" borderId="57" xfId="0" applyFont="1" applyFill="1" applyBorder="1" applyAlignment="1">
      <alignment horizontal="left" vertical="top" wrapText="1"/>
    </xf>
    <xf numFmtId="0" fontId="25" fillId="33" borderId="33" xfId="0" applyFont="1" applyFill="1" applyBorder="1" applyAlignment="1">
      <alignment horizontal="left" vertical="top" wrapText="1"/>
    </xf>
    <xf numFmtId="0" fontId="25" fillId="33" borderId="0" xfId="0" applyFont="1" applyFill="1" applyBorder="1" applyAlignment="1">
      <alignment horizontal="left" vertical="top" wrapText="1"/>
    </xf>
    <xf numFmtId="0" fontId="25" fillId="33" borderId="38" xfId="0" applyFont="1" applyFill="1" applyBorder="1" applyAlignment="1">
      <alignment horizontal="left" vertical="top" wrapText="1"/>
    </xf>
    <xf numFmtId="0" fontId="25" fillId="33" borderId="58" xfId="0" applyFont="1" applyFill="1" applyBorder="1" applyAlignment="1">
      <alignment horizontal="left" vertical="top" wrapText="1"/>
    </xf>
    <xf numFmtId="0" fontId="25" fillId="33" borderId="59" xfId="0" applyFont="1" applyFill="1" applyBorder="1" applyAlignment="1">
      <alignment horizontal="left" vertical="top" wrapText="1"/>
    </xf>
    <xf numFmtId="0" fontId="25" fillId="33" borderId="34" xfId="0" applyFont="1" applyFill="1" applyBorder="1" applyAlignment="1">
      <alignment horizontal="left" vertical="top" wrapText="1"/>
    </xf>
    <xf numFmtId="0" fontId="28" fillId="34" borderId="0" xfId="0" applyFont="1" applyFill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b/>
        <i val="0"/>
        <color indexed="10"/>
      </font>
    </dxf>
    <dxf>
      <font>
        <color indexed="10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de Dissolução Comparativo :  
Atenolol + Clortalidona (100/25 mg)  x  Atenolol + Clortalidona (50/12,5 mg)
Resultados de Clortalidona
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Clortalidona 12,5 mg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Formulário!#REF!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Formulário!#REF!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v>Clortalidona 25 mg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Formulário!#REF!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Formulário!#REF!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774344"/>
        <c:axId val="66642505"/>
      </c:lineChart>
      <c:catAx>
        <c:axId val="297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(minutos)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dissolvida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344"/>
        <c:crossesAt val="1"/>
        <c:crossBetween val="between"/>
        <c:dispUnits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Perfil de Dissolução Comparativo entre Atenolol de 100 mg e Atenolol de 25 mg.   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Atenolol de 100 mg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Formulário!#REF!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Formulário!#REF!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Atenolol de 25 mg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Formulário!#REF!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Formulário!#REF!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(minutos)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Dissolvida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1634"/>
        <c:crossesAt val="1"/>
        <c:crossBetween val="between"/>
        <c:dispUnits/>
        <c:minorUnit val="1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Perfil de Dissolução Comparativo :    Medicamento referência (conc.) x  Medicamento Teste (conc.) 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45"/>
          <c:w val="0.93775"/>
          <c:h val="0.74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Formulário!$Q$143</c:f>
              <c:strCache>
                <c:ptCount val="1"/>
                <c:pt idx="0">
                  <c:v>Nome do medicamento referência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Formulário!$C$110:$N$110</c:f>
              <c:numCache/>
            </c:numRef>
          </c:xVal>
          <c:yVal>
            <c:numRef>
              <c:f>Formulário!$C$160:$N$160</c:f>
              <c:numCache/>
            </c:numRef>
          </c:yVal>
          <c:smooth val="0"/>
        </c:ser>
        <c:ser>
          <c:idx val="3"/>
          <c:order val="1"/>
          <c:tx>
            <c:strRef>
              <c:f>Formulário!$Q$109</c:f>
              <c:strCache>
                <c:ptCount val="1"/>
                <c:pt idx="0">
                  <c:v>Nome do medicamento teste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Formulário!$C$110:$N$110</c:f>
              <c:numCache/>
            </c:numRef>
          </c:xVal>
          <c:yVal>
            <c:numRef>
              <c:f>Formulário!$C$126:$N$126</c:f>
              <c:numCache/>
            </c:numRef>
          </c:yVal>
          <c:smooth val="0"/>
        </c:ser>
        <c:axId val="62677564"/>
        <c:axId val="27227165"/>
      </c:scatterChart>
      <c:valAx>
        <c:axId val="62677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Tempo (minutos)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7227165"/>
        <c:crosses val="autoZero"/>
        <c:crossBetween val="midCat"/>
        <c:dispUnits/>
      </c:valAx>
      <c:valAx>
        <c:axId val="2722716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dissolvida 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677564"/>
        <c:crosses val="autoZero"/>
        <c:crossBetween val="midCat"/>
        <c:dispUnits/>
        <c:majorUnit val="20"/>
        <c:minorUnit val="10"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0000"/>
          </a:solidFill>
        </a:ln>
      </c:spPr>
    </c:plotArea>
    <c:legend>
      <c:legendPos val="b"/>
      <c:layout>
        <c:manualLayout>
          <c:xMode val="edge"/>
          <c:yMode val="edge"/>
          <c:x val="0.29225"/>
          <c:y val="0.908"/>
          <c:w val="0.432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3.png" /><Relationship Id="rId5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1" name="Picture 1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115</xdr:row>
      <xdr:rowOff>0</xdr:rowOff>
    </xdr:from>
    <xdr:to>
      <xdr:col>8</xdr:col>
      <xdr:colOff>0</xdr:colOff>
      <xdr:row>115</xdr:row>
      <xdr:rowOff>0</xdr:rowOff>
    </xdr:to>
    <xdr:pic>
      <xdr:nvPicPr>
        <xdr:cNvPr id="2" name="Picture 14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73605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115</xdr:row>
      <xdr:rowOff>0</xdr:rowOff>
    </xdr:from>
    <xdr:to>
      <xdr:col>8</xdr:col>
      <xdr:colOff>0</xdr:colOff>
      <xdr:row>115</xdr:row>
      <xdr:rowOff>0</xdr:rowOff>
    </xdr:to>
    <xdr:pic>
      <xdr:nvPicPr>
        <xdr:cNvPr id="3" name="Picture 16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73605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115</xdr:row>
      <xdr:rowOff>0</xdr:rowOff>
    </xdr:from>
    <xdr:to>
      <xdr:col>8</xdr:col>
      <xdr:colOff>0</xdr:colOff>
      <xdr:row>115</xdr:row>
      <xdr:rowOff>0</xdr:rowOff>
    </xdr:to>
    <xdr:pic>
      <xdr:nvPicPr>
        <xdr:cNvPr id="4" name="Picture 20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1736050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307</xdr:row>
      <xdr:rowOff>0</xdr:rowOff>
    </xdr:from>
    <xdr:to>
      <xdr:col>15</xdr:col>
      <xdr:colOff>447675</xdr:colOff>
      <xdr:row>307</xdr:row>
      <xdr:rowOff>0</xdr:rowOff>
    </xdr:to>
    <xdr:graphicFrame>
      <xdr:nvGraphicFramePr>
        <xdr:cNvPr id="5" name="Gráfico 50"/>
        <xdr:cNvGraphicFramePr/>
      </xdr:nvGraphicFramePr>
      <xdr:xfrm>
        <a:off x="447675" y="58178700"/>
        <a:ext cx="12172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307</xdr:row>
      <xdr:rowOff>0</xdr:rowOff>
    </xdr:from>
    <xdr:to>
      <xdr:col>15</xdr:col>
      <xdr:colOff>314325</xdr:colOff>
      <xdr:row>307</xdr:row>
      <xdr:rowOff>0</xdr:rowOff>
    </xdr:to>
    <xdr:graphicFrame>
      <xdr:nvGraphicFramePr>
        <xdr:cNvPr id="6" name="Gráfico 51"/>
        <xdr:cNvGraphicFramePr/>
      </xdr:nvGraphicFramePr>
      <xdr:xfrm>
        <a:off x="466725" y="58178700"/>
        <a:ext cx="12020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523875</xdr:colOff>
      <xdr:row>307</xdr:row>
      <xdr:rowOff>0</xdr:rowOff>
    </xdr:from>
    <xdr:to>
      <xdr:col>15</xdr:col>
      <xdr:colOff>114300</xdr:colOff>
      <xdr:row>307</xdr:row>
      <xdr:rowOff>0</xdr:rowOff>
    </xdr:to>
    <xdr:sp>
      <xdr:nvSpPr>
        <xdr:cNvPr id="7" name="Text Box 66"/>
        <xdr:cNvSpPr txBox="1">
          <a:spLocks noChangeArrowheads="1"/>
        </xdr:cNvSpPr>
      </xdr:nvSpPr>
      <xdr:spPr>
        <a:xfrm>
          <a:off x="6848475" y="58178700"/>
          <a:ext cx="543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F1 = 4,90          F2 = 71,69</a:t>
          </a:r>
        </a:p>
      </xdr:txBody>
    </xdr:sp>
    <xdr:clientData/>
  </xdr:twoCellAnchor>
  <xdr:twoCellAnchor>
    <xdr:from>
      <xdr:col>7</xdr:col>
      <xdr:colOff>495300</xdr:colOff>
      <xdr:row>300</xdr:row>
      <xdr:rowOff>0</xdr:rowOff>
    </xdr:from>
    <xdr:to>
      <xdr:col>9</xdr:col>
      <xdr:colOff>0</xdr:colOff>
      <xdr:row>300</xdr:row>
      <xdr:rowOff>0</xdr:rowOff>
    </xdr:to>
    <xdr:pic>
      <xdr:nvPicPr>
        <xdr:cNvPr id="8" name="Picture 131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694997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300</xdr:row>
      <xdr:rowOff>0</xdr:rowOff>
    </xdr:from>
    <xdr:to>
      <xdr:col>9</xdr:col>
      <xdr:colOff>0</xdr:colOff>
      <xdr:row>300</xdr:row>
      <xdr:rowOff>0</xdr:rowOff>
    </xdr:to>
    <xdr:pic>
      <xdr:nvPicPr>
        <xdr:cNvPr id="9" name="Picture 132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694997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300</xdr:row>
      <xdr:rowOff>0</xdr:rowOff>
    </xdr:from>
    <xdr:to>
      <xdr:col>9</xdr:col>
      <xdr:colOff>0</xdr:colOff>
      <xdr:row>300</xdr:row>
      <xdr:rowOff>0</xdr:rowOff>
    </xdr:to>
    <xdr:pic>
      <xdr:nvPicPr>
        <xdr:cNvPr id="10" name="Picture 133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569499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300</xdr:row>
      <xdr:rowOff>0</xdr:rowOff>
    </xdr:from>
    <xdr:to>
      <xdr:col>9</xdr:col>
      <xdr:colOff>0</xdr:colOff>
      <xdr:row>300</xdr:row>
      <xdr:rowOff>0</xdr:rowOff>
    </xdr:to>
    <xdr:pic>
      <xdr:nvPicPr>
        <xdr:cNvPr id="11" name="Picture 134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5694997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300</xdr:row>
      <xdr:rowOff>0</xdr:rowOff>
    </xdr:from>
    <xdr:to>
      <xdr:col>9</xdr:col>
      <xdr:colOff>0</xdr:colOff>
      <xdr:row>300</xdr:row>
      <xdr:rowOff>0</xdr:rowOff>
    </xdr:to>
    <xdr:pic>
      <xdr:nvPicPr>
        <xdr:cNvPr id="12" name="Picture 135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569499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1</xdr:row>
      <xdr:rowOff>123825</xdr:rowOff>
    </xdr:from>
    <xdr:to>
      <xdr:col>5</xdr:col>
      <xdr:colOff>495300</xdr:colOff>
      <xdr:row>7</xdr:row>
      <xdr:rowOff>66675</xdr:rowOff>
    </xdr:to>
    <xdr:pic>
      <xdr:nvPicPr>
        <xdr:cNvPr id="13" name="Picture 172"/>
        <xdr:cNvPicPr preferRelativeResize="1">
          <a:picLocks noChangeAspect="1"/>
        </xdr:cNvPicPr>
      </xdr:nvPicPr>
      <xdr:blipFill>
        <a:blip r:embed="rId4"/>
        <a:srcRect l="45744"/>
        <a:stretch>
          <a:fillRect/>
        </a:stretch>
      </xdr:blipFill>
      <xdr:spPr>
        <a:xfrm>
          <a:off x="3219450" y="314325"/>
          <a:ext cx="1457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185</xdr:row>
      <xdr:rowOff>0</xdr:rowOff>
    </xdr:from>
    <xdr:to>
      <xdr:col>15</xdr:col>
      <xdr:colOff>485775</xdr:colOff>
      <xdr:row>212</xdr:row>
      <xdr:rowOff>152400</xdr:rowOff>
    </xdr:to>
    <xdr:graphicFrame>
      <xdr:nvGraphicFramePr>
        <xdr:cNvPr id="14" name="Gráfico 194"/>
        <xdr:cNvGraphicFramePr/>
      </xdr:nvGraphicFramePr>
      <xdr:xfrm>
        <a:off x="447675" y="35071050"/>
        <a:ext cx="12211050" cy="5372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495300</xdr:colOff>
      <xdr:row>215</xdr:row>
      <xdr:rowOff>0</xdr:rowOff>
    </xdr:from>
    <xdr:to>
      <xdr:col>9</xdr:col>
      <xdr:colOff>0</xdr:colOff>
      <xdr:row>215</xdr:row>
      <xdr:rowOff>0</xdr:rowOff>
    </xdr:to>
    <xdr:pic>
      <xdr:nvPicPr>
        <xdr:cNvPr id="15" name="Picture 195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4086225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215</xdr:row>
      <xdr:rowOff>0</xdr:rowOff>
    </xdr:from>
    <xdr:to>
      <xdr:col>9</xdr:col>
      <xdr:colOff>0</xdr:colOff>
      <xdr:row>215</xdr:row>
      <xdr:rowOff>0</xdr:rowOff>
    </xdr:to>
    <xdr:pic>
      <xdr:nvPicPr>
        <xdr:cNvPr id="16" name="Picture 196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4086225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215</xdr:row>
      <xdr:rowOff>0</xdr:rowOff>
    </xdr:from>
    <xdr:to>
      <xdr:col>9</xdr:col>
      <xdr:colOff>0</xdr:colOff>
      <xdr:row>215</xdr:row>
      <xdr:rowOff>0</xdr:rowOff>
    </xdr:to>
    <xdr:pic>
      <xdr:nvPicPr>
        <xdr:cNvPr id="17" name="Picture 197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086225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215</xdr:row>
      <xdr:rowOff>0</xdr:rowOff>
    </xdr:from>
    <xdr:to>
      <xdr:col>9</xdr:col>
      <xdr:colOff>0</xdr:colOff>
      <xdr:row>215</xdr:row>
      <xdr:rowOff>0</xdr:rowOff>
    </xdr:to>
    <xdr:pic>
      <xdr:nvPicPr>
        <xdr:cNvPr id="18" name="Picture 198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4086225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552450</xdr:colOff>
      <xdr:row>215</xdr:row>
      <xdr:rowOff>0</xdr:rowOff>
    </xdr:from>
    <xdr:to>
      <xdr:col>9</xdr:col>
      <xdr:colOff>0</xdr:colOff>
      <xdr:row>215</xdr:row>
      <xdr:rowOff>0</xdr:rowOff>
    </xdr:to>
    <xdr:pic>
      <xdr:nvPicPr>
        <xdr:cNvPr id="19" name="Picture 199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4086225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F332"/>
  <sheetViews>
    <sheetView tabSelected="1" zoomScale="80" zoomScaleNormal="80" zoomScaleSheetLayoutView="75" zoomScalePageLayoutView="0" workbookViewId="0" topLeftCell="A1">
      <selection activeCell="H2" sqref="H2"/>
    </sheetView>
  </sheetViews>
  <sheetFormatPr defaultColWidth="12.7109375" defaultRowHeight="15" customHeight="1"/>
  <cols>
    <col min="1" max="1" width="14.7109375" style="7" customWidth="1"/>
    <col min="2" max="2" width="14.57421875" style="7" customWidth="1"/>
    <col min="3" max="3" width="12.00390625" style="7" bestFit="1" customWidth="1"/>
    <col min="4" max="13" width="10.7109375" style="7" customWidth="1"/>
    <col min="14" max="14" width="14.7109375" style="7" customWidth="1"/>
    <col min="15" max="15" width="19.421875" style="7" customWidth="1"/>
    <col min="16" max="16" width="18.8515625" style="7" customWidth="1"/>
    <col min="17" max="17" width="12.7109375" style="6" customWidth="1"/>
    <col min="18" max="18" width="18.00390625" style="6" customWidth="1"/>
    <col min="19" max="26" width="11.7109375" style="6" bestFit="1" customWidth="1"/>
    <col min="27" max="29" width="11.7109375" style="6" customWidth="1"/>
    <col min="30" max="30" width="11.7109375" style="6" bestFit="1" customWidth="1"/>
    <col min="31" max="31" width="10.7109375" style="6" customWidth="1"/>
    <col min="32" max="33" width="12.7109375" style="6" customWidth="1"/>
    <col min="34" max="16384" width="12.7109375" style="7" customWidth="1"/>
  </cols>
  <sheetData>
    <row r="1" spans="1:16" ht="15" customHeight="1">
      <c r="A1" s="112"/>
      <c r="B1" s="113"/>
      <c r="C1" s="114"/>
      <c r="D1" s="114"/>
      <c r="E1" s="114"/>
      <c r="F1" s="114"/>
      <c r="G1" s="536"/>
      <c r="H1" s="537"/>
      <c r="I1" s="538"/>
      <c r="J1" s="662" t="s">
        <v>81</v>
      </c>
      <c r="K1" s="663"/>
      <c r="L1" s="663"/>
      <c r="M1" s="663"/>
      <c r="N1" s="663"/>
      <c r="O1" s="663"/>
      <c r="P1" s="664"/>
    </row>
    <row r="2" spans="1:18" s="9" customFormat="1" ht="15" customHeight="1">
      <c r="A2" s="115"/>
      <c r="B2" s="116"/>
      <c r="C2" s="117"/>
      <c r="D2" s="117"/>
      <c r="E2" s="118"/>
      <c r="F2" s="118"/>
      <c r="G2" s="539"/>
      <c r="H2" s="285" t="s">
        <v>80</v>
      </c>
      <c r="I2" s="540"/>
      <c r="J2" s="665"/>
      <c r="K2" s="666"/>
      <c r="L2" s="666"/>
      <c r="M2" s="666"/>
      <c r="N2" s="666"/>
      <c r="O2" s="666"/>
      <c r="P2" s="667"/>
      <c r="R2" s="10"/>
    </row>
    <row r="3" spans="1:18" s="9" customFormat="1" ht="15" customHeight="1">
      <c r="A3" s="115"/>
      <c r="B3" s="119"/>
      <c r="C3" s="120"/>
      <c r="D3" s="120"/>
      <c r="E3" s="118"/>
      <c r="F3" s="118"/>
      <c r="G3" s="539"/>
      <c r="H3" s="337"/>
      <c r="I3" s="540"/>
      <c r="J3" s="665"/>
      <c r="K3" s="666"/>
      <c r="L3" s="666"/>
      <c r="M3" s="666"/>
      <c r="N3" s="666"/>
      <c r="O3" s="666"/>
      <c r="P3" s="667"/>
      <c r="Q3" s="10"/>
      <c r="R3" s="10"/>
    </row>
    <row r="4" spans="1:18" s="9" customFormat="1" ht="15" customHeight="1">
      <c r="A4" s="115"/>
      <c r="B4" s="121"/>
      <c r="C4" s="118"/>
      <c r="D4" s="118"/>
      <c r="E4" s="118"/>
      <c r="F4" s="118"/>
      <c r="G4" s="539"/>
      <c r="H4" s="338"/>
      <c r="I4" s="540"/>
      <c r="J4" s="665"/>
      <c r="K4" s="666"/>
      <c r="L4" s="666"/>
      <c r="M4" s="666"/>
      <c r="N4" s="666"/>
      <c r="O4" s="666"/>
      <c r="P4" s="667"/>
      <c r="Q4" s="10"/>
      <c r="R4" s="10"/>
    </row>
    <row r="5" spans="1:18" s="9" customFormat="1" ht="15" customHeight="1">
      <c r="A5" s="115"/>
      <c r="B5" s="123"/>
      <c r="C5" s="120"/>
      <c r="D5" s="120"/>
      <c r="E5" s="118"/>
      <c r="F5" s="118"/>
      <c r="G5" s="539"/>
      <c r="H5" s="213"/>
      <c r="I5" s="540"/>
      <c r="J5" s="377"/>
      <c r="K5" s="118"/>
      <c r="L5" s="118"/>
      <c r="M5" s="118"/>
      <c r="N5" s="118"/>
      <c r="O5" s="118"/>
      <c r="P5" s="216"/>
      <c r="Q5" s="10"/>
      <c r="R5" s="10"/>
    </row>
    <row r="6" spans="1:18" s="9" customFormat="1" ht="15" customHeight="1">
      <c r="A6" s="124"/>
      <c r="B6" s="123"/>
      <c r="C6" s="120"/>
      <c r="D6" s="120"/>
      <c r="E6" s="118"/>
      <c r="F6" s="118"/>
      <c r="G6" s="539"/>
      <c r="H6" s="338"/>
      <c r="I6" s="540"/>
      <c r="J6" s="668" t="s">
        <v>82</v>
      </c>
      <c r="K6" s="669"/>
      <c r="L6" s="669"/>
      <c r="M6" s="669"/>
      <c r="N6" s="669"/>
      <c r="O6" s="669"/>
      <c r="P6" s="670"/>
      <c r="Q6" s="10"/>
      <c r="R6" s="10"/>
    </row>
    <row r="7" spans="1:18" s="9" customFormat="1" ht="15" customHeight="1">
      <c r="A7" s="115"/>
      <c r="B7" s="119"/>
      <c r="C7" s="125"/>
      <c r="D7" s="125"/>
      <c r="E7" s="118"/>
      <c r="F7" s="118"/>
      <c r="G7" s="539"/>
      <c r="H7" s="338"/>
      <c r="I7" s="540"/>
      <c r="J7" s="668"/>
      <c r="K7" s="669"/>
      <c r="L7" s="669"/>
      <c r="M7" s="669"/>
      <c r="N7" s="669"/>
      <c r="O7" s="669"/>
      <c r="P7" s="670"/>
      <c r="Q7" s="10"/>
      <c r="R7" s="10"/>
    </row>
    <row r="8" spans="1:18" s="13" customFormat="1" ht="15" customHeight="1">
      <c r="A8" s="115"/>
      <c r="B8" s="119"/>
      <c r="C8" s="126"/>
      <c r="D8" s="126"/>
      <c r="E8" s="118"/>
      <c r="F8" s="118"/>
      <c r="G8" s="539"/>
      <c r="H8" s="338"/>
      <c r="I8" s="540"/>
      <c r="J8" s="668"/>
      <c r="K8" s="669"/>
      <c r="L8" s="669"/>
      <c r="M8" s="669"/>
      <c r="N8" s="669"/>
      <c r="O8" s="669"/>
      <c r="P8" s="670"/>
      <c r="Q8" s="12"/>
      <c r="R8" s="12"/>
    </row>
    <row r="9" spans="1:33" s="14" customFormat="1" ht="15" customHeight="1">
      <c r="A9" s="127"/>
      <c r="B9" s="128"/>
      <c r="C9" s="129"/>
      <c r="D9" s="129"/>
      <c r="E9" s="129"/>
      <c r="F9" s="129"/>
      <c r="G9" s="539"/>
      <c r="H9" s="338"/>
      <c r="I9" s="540"/>
      <c r="J9" s="668"/>
      <c r="K9" s="669"/>
      <c r="L9" s="669"/>
      <c r="M9" s="669"/>
      <c r="N9" s="669"/>
      <c r="O9" s="669"/>
      <c r="P9" s="670"/>
      <c r="Q9" s="12"/>
      <c r="R9" s="12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18" s="16" customFormat="1" ht="15" customHeight="1">
      <c r="A10" s="541" t="s">
        <v>117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3"/>
      <c r="Q10" s="15"/>
      <c r="R10" s="15"/>
    </row>
    <row r="11" spans="1:18" s="16" customFormat="1" ht="15" customHeight="1">
      <c r="A11" s="440" t="s">
        <v>20</v>
      </c>
      <c r="B11" s="441"/>
      <c r="C11" s="463" t="s">
        <v>22</v>
      </c>
      <c r="D11" s="463"/>
      <c r="E11" s="463"/>
      <c r="F11" s="463"/>
      <c r="G11" s="463"/>
      <c r="H11" s="463"/>
      <c r="I11" s="463"/>
      <c r="J11" s="463"/>
      <c r="K11" s="463"/>
      <c r="L11" s="463"/>
      <c r="M11" s="463"/>
      <c r="N11" s="464"/>
      <c r="O11" s="397" t="s">
        <v>21</v>
      </c>
      <c r="P11" s="398"/>
      <c r="Q11" s="15"/>
      <c r="R11" s="15"/>
    </row>
    <row r="12" spans="1:33" s="18" customFormat="1" ht="15" customHeight="1">
      <c r="A12" s="528"/>
      <c r="B12" s="529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3"/>
      <c r="O12" s="544"/>
      <c r="P12" s="533"/>
      <c r="Q12" s="15"/>
      <c r="R12" s="15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8" customFormat="1" ht="15" customHeight="1">
      <c r="A13" s="530"/>
      <c r="B13" s="531"/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5"/>
      <c r="O13" s="545"/>
      <c r="P13" s="546"/>
      <c r="Q13" s="15"/>
      <c r="R13" s="15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8" customFormat="1" ht="15" customHeight="1">
      <c r="A14" s="130"/>
      <c r="B14" s="333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77"/>
      <c r="Q14" s="15"/>
      <c r="R14" s="15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8" customFormat="1" ht="15" customHeight="1">
      <c r="A15" s="131"/>
      <c r="B15" s="336" t="s">
        <v>25</v>
      </c>
      <c r="C15" s="335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77"/>
      <c r="Q15" s="15"/>
      <c r="AD15" s="17"/>
      <c r="AE15" s="17"/>
      <c r="AF15" s="17"/>
      <c r="AG15" s="17"/>
    </row>
    <row r="16" spans="1:33" s="18" customFormat="1" ht="15" customHeight="1">
      <c r="A16" s="130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77"/>
      <c r="Q16" s="15"/>
      <c r="AD16" s="17"/>
      <c r="AE16" s="17"/>
      <c r="AF16" s="17"/>
      <c r="AG16" s="17"/>
    </row>
    <row r="17" spans="1:33" s="18" customFormat="1" ht="15" customHeight="1">
      <c r="A17" s="130"/>
      <c r="B17" s="456" t="s">
        <v>19</v>
      </c>
      <c r="C17" s="456"/>
      <c r="D17" s="465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7"/>
      <c r="P17" s="77"/>
      <c r="Q17" s="15"/>
      <c r="AD17" s="17"/>
      <c r="AE17" s="17"/>
      <c r="AF17" s="17"/>
      <c r="AG17" s="17"/>
    </row>
    <row r="18" spans="1:33" s="18" customFormat="1" ht="15" customHeight="1">
      <c r="A18" s="132"/>
      <c r="B18" s="333"/>
      <c r="C18" s="333"/>
      <c r="D18" s="468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70"/>
      <c r="P18" s="133"/>
      <c r="Q18" s="15"/>
      <c r="R18" s="15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7" s="18" customFormat="1" ht="15" customHeight="1">
      <c r="A19" s="134"/>
      <c r="B19" s="334"/>
      <c r="C19" s="334"/>
      <c r="D19" s="471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3"/>
      <c r="P19" s="135"/>
      <c r="Q19" s="19"/>
      <c r="R19" s="1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  <c r="AI19" s="21"/>
      <c r="AJ19" s="21"/>
      <c r="AK19" s="21"/>
    </row>
    <row r="20" spans="1:33" s="23" customFormat="1" ht="15" customHeight="1">
      <c r="A20" s="13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35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23" customFormat="1" ht="15" customHeight="1">
      <c r="A21" s="65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37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23" customFormat="1" ht="15" customHeight="1">
      <c r="A22" s="65"/>
      <c r="B22" s="336" t="s">
        <v>23</v>
      </c>
      <c r="C22" s="558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60"/>
      <c r="P22" s="137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23" customFormat="1" ht="15" customHeight="1">
      <c r="A23" s="65"/>
      <c r="B23" s="325"/>
      <c r="C23" s="561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  <c r="O23" s="563"/>
      <c r="P23" s="139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23" customFormat="1" ht="15" customHeight="1">
      <c r="A24" s="140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37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7" ht="15" customHeight="1">
      <c r="A25" s="6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31"/>
      <c r="Q25" s="22"/>
      <c r="AF25" s="22"/>
      <c r="AG25" s="22"/>
      <c r="AH25" s="23"/>
      <c r="AI25" s="23"/>
      <c r="AJ25" s="23"/>
      <c r="AK25" s="23"/>
    </row>
    <row r="26" spans="1:37" ht="15" customHeight="1">
      <c r="A26" s="64"/>
      <c r="B26" s="138" t="s">
        <v>26</v>
      </c>
      <c r="C26" s="136"/>
      <c r="D26" s="136"/>
      <c r="E26" s="136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331"/>
      <c r="Q26" s="26"/>
      <c r="AF26" s="22"/>
      <c r="AG26" s="22"/>
      <c r="AH26" s="23"/>
      <c r="AI26" s="23"/>
      <c r="AJ26" s="23"/>
      <c r="AK26" s="23"/>
    </row>
    <row r="27" spans="1:37" ht="15" customHeight="1">
      <c r="A27" s="6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32"/>
      <c r="Q27" s="26"/>
      <c r="AF27" s="22"/>
      <c r="AG27" s="22"/>
      <c r="AH27" s="23"/>
      <c r="AI27" s="23"/>
      <c r="AJ27" s="23"/>
      <c r="AK27" s="23"/>
    </row>
    <row r="28" spans="1:37" ht="15" customHeight="1">
      <c r="A28" s="64"/>
      <c r="B28" s="475" t="s">
        <v>27</v>
      </c>
      <c r="C28" s="475"/>
      <c r="D28" s="476"/>
      <c r="E28" s="474" t="s">
        <v>36</v>
      </c>
      <c r="F28" s="475"/>
      <c r="G28" s="475"/>
      <c r="H28" s="475"/>
      <c r="I28" s="476"/>
      <c r="J28" s="373"/>
      <c r="K28" s="475" t="s">
        <v>37</v>
      </c>
      <c r="L28" s="475"/>
      <c r="M28" s="475"/>
      <c r="N28" s="475"/>
      <c r="O28" s="650"/>
      <c r="P28" s="332"/>
      <c r="Q28" s="22"/>
      <c r="AF28" s="22"/>
      <c r="AG28" s="22"/>
      <c r="AH28" s="23"/>
      <c r="AI28" s="23"/>
      <c r="AJ28" s="23"/>
      <c r="AK28" s="23"/>
    </row>
    <row r="29" spans="1:37" ht="15" customHeight="1">
      <c r="A29" s="64"/>
      <c r="B29" s="459" t="s">
        <v>115</v>
      </c>
      <c r="C29" s="459"/>
      <c r="D29" s="460"/>
      <c r="E29" s="550"/>
      <c r="F29" s="551"/>
      <c r="G29" s="551"/>
      <c r="H29" s="551"/>
      <c r="I29" s="552"/>
      <c r="J29" s="370"/>
      <c r="K29" s="564"/>
      <c r="L29" s="564"/>
      <c r="M29" s="564"/>
      <c r="N29" s="565"/>
      <c r="O29" s="566"/>
      <c r="P29" s="332"/>
      <c r="Q29" s="22"/>
      <c r="AF29" s="22"/>
      <c r="AG29" s="22"/>
      <c r="AH29" s="23"/>
      <c r="AI29" s="23"/>
      <c r="AJ29" s="23"/>
      <c r="AK29" s="23"/>
    </row>
    <row r="30" spans="1:37" ht="15" customHeight="1">
      <c r="A30" s="64"/>
      <c r="B30" s="457" t="s">
        <v>28</v>
      </c>
      <c r="C30" s="457"/>
      <c r="D30" s="458"/>
      <c r="E30" s="555"/>
      <c r="F30" s="567"/>
      <c r="G30" s="567"/>
      <c r="H30" s="567"/>
      <c r="I30" s="557"/>
      <c r="J30" s="369"/>
      <c r="K30" s="567"/>
      <c r="L30" s="567"/>
      <c r="M30" s="567"/>
      <c r="N30" s="567"/>
      <c r="O30" s="568"/>
      <c r="P30" s="332"/>
      <c r="Q30" s="22"/>
      <c r="AF30" s="22"/>
      <c r="AG30" s="22"/>
      <c r="AH30" s="23"/>
      <c r="AI30" s="23"/>
      <c r="AJ30" s="23"/>
      <c r="AK30" s="23"/>
    </row>
    <row r="31" spans="1:37" ht="15" customHeight="1">
      <c r="A31" s="64"/>
      <c r="B31" s="646" t="s">
        <v>29</v>
      </c>
      <c r="C31" s="646"/>
      <c r="D31" s="646"/>
      <c r="E31" s="647"/>
      <c r="F31" s="648"/>
      <c r="G31" s="648"/>
      <c r="H31" s="648"/>
      <c r="I31" s="649"/>
      <c r="J31" s="372"/>
      <c r="K31" s="644"/>
      <c r="L31" s="644"/>
      <c r="M31" s="644"/>
      <c r="N31" s="644"/>
      <c r="O31" s="645"/>
      <c r="P31" s="332"/>
      <c r="Q31" s="22"/>
      <c r="AF31" s="22"/>
      <c r="AG31" s="22"/>
      <c r="AH31" s="23"/>
      <c r="AI31" s="23"/>
      <c r="AJ31" s="23"/>
      <c r="AK31" s="23"/>
    </row>
    <row r="32" spans="1:37" ht="15" customHeight="1">
      <c r="A32" s="84"/>
      <c r="B32" s="646"/>
      <c r="C32" s="646"/>
      <c r="D32" s="646"/>
      <c r="E32" s="647"/>
      <c r="F32" s="648"/>
      <c r="G32" s="648"/>
      <c r="H32" s="648"/>
      <c r="I32" s="649"/>
      <c r="J32" s="372"/>
      <c r="K32" s="644"/>
      <c r="L32" s="644"/>
      <c r="M32" s="644"/>
      <c r="N32" s="644"/>
      <c r="O32" s="645"/>
      <c r="P32" s="85"/>
      <c r="Q32" s="22"/>
      <c r="AF32" s="22"/>
      <c r="AG32" s="22"/>
      <c r="AH32" s="23"/>
      <c r="AI32" s="23"/>
      <c r="AJ32" s="23"/>
      <c r="AK32" s="23"/>
    </row>
    <row r="33" spans="1:37" ht="15" customHeight="1">
      <c r="A33" s="3"/>
      <c r="B33" s="461" t="s">
        <v>30</v>
      </c>
      <c r="C33" s="461"/>
      <c r="D33" s="461"/>
      <c r="E33" s="637"/>
      <c r="F33" s="638"/>
      <c r="G33" s="638"/>
      <c r="H33" s="638"/>
      <c r="I33" s="639"/>
      <c r="J33" s="374"/>
      <c r="K33" s="635"/>
      <c r="L33" s="635"/>
      <c r="M33" s="635"/>
      <c r="N33" s="635"/>
      <c r="O33" s="636"/>
      <c r="P33" s="2"/>
      <c r="Q33" s="22"/>
      <c r="AF33" s="22"/>
      <c r="AG33" s="22"/>
      <c r="AH33" s="23"/>
      <c r="AI33" s="23"/>
      <c r="AJ33" s="23"/>
      <c r="AK33" s="23"/>
    </row>
    <row r="34" spans="1:37" ht="15" customHeight="1">
      <c r="A34" s="3"/>
      <c r="B34" s="461"/>
      <c r="C34" s="461"/>
      <c r="D34" s="461"/>
      <c r="E34" s="637"/>
      <c r="F34" s="638"/>
      <c r="G34" s="638"/>
      <c r="H34" s="638"/>
      <c r="I34" s="639"/>
      <c r="J34" s="374"/>
      <c r="K34" s="635"/>
      <c r="L34" s="635"/>
      <c r="M34" s="635"/>
      <c r="N34" s="635"/>
      <c r="O34" s="636"/>
      <c r="P34" s="2"/>
      <c r="Q34" s="22"/>
      <c r="AF34" s="22"/>
      <c r="AG34" s="22"/>
      <c r="AH34" s="23"/>
      <c r="AI34" s="23"/>
      <c r="AJ34" s="23"/>
      <c r="AK34" s="23"/>
    </row>
    <row r="35" spans="1:37" ht="15" customHeight="1">
      <c r="A35" s="3"/>
      <c r="B35" s="461"/>
      <c r="C35" s="461"/>
      <c r="D35" s="461"/>
      <c r="E35" s="637"/>
      <c r="F35" s="638"/>
      <c r="G35" s="638"/>
      <c r="H35" s="638"/>
      <c r="I35" s="639"/>
      <c r="J35" s="374"/>
      <c r="K35" s="635"/>
      <c r="L35" s="635"/>
      <c r="M35" s="635"/>
      <c r="N35" s="635"/>
      <c r="O35" s="636"/>
      <c r="P35" s="2"/>
      <c r="Q35" s="22"/>
      <c r="AF35" s="22"/>
      <c r="AG35" s="22"/>
      <c r="AH35" s="23"/>
      <c r="AI35" s="23"/>
      <c r="AJ35" s="23"/>
      <c r="AK35" s="23"/>
    </row>
    <row r="36" spans="1:37" ht="15" customHeight="1">
      <c r="A36" s="65"/>
      <c r="B36" s="461"/>
      <c r="C36" s="461"/>
      <c r="D36" s="461"/>
      <c r="E36" s="637"/>
      <c r="F36" s="638"/>
      <c r="G36" s="638"/>
      <c r="H36" s="638"/>
      <c r="I36" s="639"/>
      <c r="J36" s="374"/>
      <c r="K36" s="635"/>
      <c r="L36" s="635"/>
      <c r="M36" s="635"/>
      <c r="N36" s="635"/>
      <c r="O36" s="636"/>
      <c r="P36" s="137"/>
      <c r="Q36" s="22"/>
      <c r="AF36" s="22"/>
      <c r="AG36" s="22"/>
      <c r="AH36" s="23"/>
      <c r="AI36" s="23"/>
      <c r="AJ36" s="23"/>
      <c r="AK36" s="23"/>
    </row>
    <row r="37" spans="1:37" ht="15" customHeight="1">
      <c r="A37" s="65"/>
      <c r="B37" s="459" t="s">
        <v>31</v>
      </c>
      <c r="C37" s="459"/>
      <c r="D37" s="460"/>
      <c r="E37" s="550"/>
      <c r="F37" s="551"/>
      <c r="G37" s="551"/>
      <c r="H37" s="551"/>
      <c r="I37" s="552"/>
      <c r="J37" s="370"/>
      <c r="K37" s="564"/>
      <c r="L37" s="564"/>
      <c r="M37" s="564"/>
      <c r="N37" s="564"/>
      <c r="O37" s="651"/>
      <c r="P37" s="137"/>
      <c r="Q37" s="22"/>
      <c r="AF37" s="22"/>
      <c r="AG37" s="22"/>
      <c r="AH37" s="23"/>
      <c r="AI37" s="23"/>
      <c r="AJ37" s="23"/>
      <c r="AK37" s="23"/>
    </row>
    <row r="38" spans="1:37" ht="15" customHeight="1">
      <c r="A38" s="65"/>
      <c r="B38" s="457" t="s">
        <v>32</v>
      </c>
      <c r="C38" s="457"/>
      <c r="D38" s="458"/>
      <c r="E38" s="555"/>
      <c r="F38" s="556"/>
      <c r="G38" s="556"/>
      <c r="H38" s="556"/>
      <c r="I38" s="557"/>
      <c r="J38" s="369"/>
      <c r="K38" s="567"/>
      <c r="L38" s="567"/>
      <c r="M38" s="567"/>
      <c r="N38" s="567"/>
      <c r="O38" s="568"/>
      <c r="P38" s="137"/>
      <c r="Q38" s="22"/>
      <c r="AF38" s="22"/>
      <c r="AG38" s="22"/>
      <c r="AH38" s="23"/>
      <c r="AI38" s="23"/>
      <c r="AJ38" s="23"/>
      <c r="AK38" s="23"/>
    </row>
    <row r="39" spans="1:37" ht="15" customHeight="1">
      <c r="A39" s="65"/>
      <c r="B39" s="459" t="s">
        <v>33</v>
      </c>
      <c r="C39" s="459"/>
      <c r="D39" s="460"/>
      <c r="E39" s="569"/>
      <c r="F39" s="570"/>
      <c r="G39" s="570"/>
      <c r="H39" s="570"/>
      <c r="I39" s="571"/>
      <c r="J39" s="375"/>
      <c r="K39" s="553"/>
      <c r="L39" s="553"/>
      <c r="M39" s="553"/>
      <c r="N39" s="553"/>
      <c r="O39" s="554"/>
      <c r="P39" s="137"/>
      <c r="Q39" s="22"/>
      <c r="AF39" s="22"/>
      <c r="AG39" s="22"/>
      <c r="AH39" s="23"/>
      <c r="AI39" s="23"/>
      <c r="AJ39" s="23"/>
      <c r="AK39" s="23"/>
    </row>
    <row r="40" spans="1:37" ht="15" customHeight="1">
      <c r="A40" s="65"/>
      <c r="B40" s="457" t="s">
        <v>34</v>
      </c>
      <c r="C40" s="457"/>
      <c r="D40" s="458"/>
      <c r="E40" s="547"/>
      <c r="F40" s="548"/>
      <c r="G40" s="548"/>
      <c r="H40" s="548"/>
      <c r="I40" s="549"/>
      <c r="J40" s="371"/>
      <c r="K40" s="652"/>
      <c r="L40" s="652"/>
      <c r="M40" s="652"/>
      <c r="N40" s="652"/>
      <c r="O40" s="653"/>
      <c r="P40" s="137"/>
      <c r="Q40" s="22"/>
      <c r="AF40" s="22"/>
      <c r="AG40" s="22"/>
      <c r="AH40" s="23"/>
      <c r="AI40" s="23"/>
      <c r="AJ40" s="23"/>
      <c r="AK40" s="23"/>
    </row>
    <row r="41" spans="1:37" ht="15" customHeight="1">
      <c r="A41" s="65"/>
      <c r="B41" s="459" t="s">
        <v>24</v>
      </c>
      <c r="C41" s="459"/>
      <c r="D41" s="460"/>
      <c r="E41" s="569"/>
      <c r="F41" s="553"/>
      <c r="G41" s="553"/>
      <c r="H41" s="553"/>
      <c r="I41" s="571"/>
      <c r="J41" s="375"/>
      <c r="K41" s="553"/>
      <c r="L41" s="553"/>
      <c r="M41" s="553"/>
      <c r="N41" s="553"/>
      <c r="O41" s="554"/>
      <c r="P41" s="137"/>
      <c r="Q41" s="22"/>
      <c r="AF41" s="22"/>
      <c r="AG41" s="22"/>
      <c r="AH41" s="23"/>
      <c r="AI41" s="23"/>
      <c r="AJ41" s="23"/>
      <c r="AK41" s="23"/>
    </row>
    <row r="42" spans="1:37" ht="15" customHeight="1">
      <c r="A42" s="65"/>
      <c r="B42" s="576" t="s">
        <v>35</v>
      </c>
      <c r="C42" s="576"/>
      <c r="D42" s="577"/>
      <c r="E42" s="578"/>
      <c r="F42" s="579"/>
      <c r="G42" s="579"/>
      <c r="H42" s="579"/>
      <c r="I42" s="580"/>
      <c r="J42" s="376"/>
      <c r="K42" s="583"/>
      <c r="L42" s="583"/>
      <c r="M42" s="583"/>
      <c r="N42" s="583"/>
      <c r="O42" s="584"/>
      <c r="P42" s="137"/>
      <c r="Q42" s="22"/>
      <c r="AF42" s="22"/>
      <c r="AG42" s="22"/>
      <c r="AH42" s="23"/>
      <c r="AI42" s="23"/>
      <c r="AJ42" s="23"/>
      <c r="AK42" s="23"/>
    </row>
    <row r="43" spans="1:37" ht="15" customHeight="1">
      <c r="A43" s="14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43"/>
      <c r="Q43" s="22"/>
      <c r="AF43" s="22"/>
      <c r="AG43" s="22"/>
      <c r="AH43" s="23"/>
      <c r="AI43" s="23"/>
      <c r="AJ43" s="23"/>
      <c r="AK43" s="23"/>
    </row>
    <row r="44" spans="1:37" ht="15" customHeight="1">
      <c r="A44" s="6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4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I44" s="23"/>
      <c r="AJ44" s="23"/>
      <c r="AK44" s="23"/>
    </row>
    <row r="45" spans="1:37" ht="15" customHeight="1">
      <c r="A45" s="14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43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/>
      <c r="AI45" s="23"/>
      <c r="AJ45" s="23"/>
      <c r="AK45" s="23"/>
    </row>
    <row r="46" spans="1:37" ht="15" customHeight="1">
      <c r="A46" s="6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43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I46" s="23"/>
      <c r="AJ46" s="23"/>
      <c r="AK46" s="23"/>
    </row>
    <row r="47" spans="1:37" ht="15" customHeight="1">
      <c r="A47" s="4"/>
      <c r="B47" s="27"/>
      <c r="C47" s="28"/>
      <c r="D47" s="78"/>
      <c r="E47" s="27"/>
      <c r="F47" s="27"/>
      <c r="G47" s="27"/>
      <c r="H47" s="28"/>
      <c r="I47" s="78"/>
      <c r="J47" s="78"/>
      <c r="K47" s="27"/>
      <c r="L47" s="27"/>
      <c r="M47" s="27"/>
      <c r="N47" s="28"/>
      <c r="O47" s="27"/>
      <c r="P47" s="29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I47" s="23"/>
      <c r="AJ47" s="23"/>
      <c r="AK47" s="23"/>
    </row>
    <row r="48" spans="1:37" ht="15" customHeight="1">
      <c r="A48" s="394" t="str">
        <f>A10</f>
        <v>                                                                                      Perfil de Dissolução Comparativo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6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3"/>
      <c r="AI48" s="23"/>
      <c r="AJ48" s="23"/>
      <c r="AK48" s="23"/>
    </row>
    <row r="49" spans="1:37" ht="15" customHeight="1">
      <c r="A49" s="440" t="str">
        <f>A11</f>
        <v>Número</v>
      </c>
      <c r="B49" s="441"/>
      <c r="C49" s="462" t="str">
        <f>C11</f>
        <v>Nome do Estudo</v>
      </c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4"/>
      <c r="O49" s="397" t="str">
        <f>O11</f>
        <v>Período do Estudo</v>
      </c>
      <c r="P49" s="398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3"/>
      <c r="AI49" s="23"/>
      <c r="AJ49" s="23"/>
      <c r="AK49" s="23"/>
    </row>
    <row r="50" spans="1:37" ht="15" customHeight="1">
      <c r="A50" s="442">
        <f>A12</f>
        <v>0</v>
      </c>
      <c r="B50" s="443"/>
      <c r="C50" s="403">
        <f>C12</f>
        <v>0</v>
      </c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5"/>
      <c r="O50" s="616">
        <f>O12</f>
        <v>0</v>
      </c>
      <c r="P50" s="617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3"/>
      <c r="AJ50" s="23"/>
      <c r="AK50" s="23"/>
    </row>
    <row r="51" spans="1:37" ht="15" customHeight="1">
      <c r="A51" s="444"/>
      <c r="B51" s="445"/>
      <c r="C51" s="406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8"/>
      <c r="O51" s="618"/>
      <c r="P51" s="619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3"/>
      <c r="AJ51" s="23"/>
      <c r="AK51" s="23"/>
    </row>
    <row r="52" spans="1:37" ht="15" customHeight="1">
      <c r="A52" s="145"/>
      <c r="B52" s="146" t="s">
        <v>38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8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3"/>
      <c r="AJ52" s="23"/>
      <c r="AK52" s="23"/>
    </row>
    <row r="53" spans="1:37" ht="15" customHeight="1">
      <c r="A53" s="87"/>
      <c r="B53" s="149"/>
      <c r="C53" s="92"/>
      <c r="D53" s="92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92"/>
      <c r="P53" s="150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3"/>
      <c r="AJ53" s="23"/>
      <c r="AK53" s="23"/>
    </row>
    <row r="54" spans="1:37" ht="15" customHeight="1">
      <c r="A54" s="87"/>
      <c r="B54" s="574" t="s">
        <v>56</v>
      </c>
      <c r="C54" s="575"/>
      <c r="D54" s="572" t="s">
        <v>66</v>
      </c>
      <c r="E54" s="573"/>
      <c r="F54" s="466"/>
      <c r="G54" s="466"/>
      <c r="H54" s="466"/>
      <c r="I54" s="466"/>
      <c r="J54" s="466"/>
      <c r="K54" s="466"/>
      <c r="L54" s="466"/>
      <c r="M54" s="466"/>
      <c r="N54" s="466"/>
      <c r="O54" s="467"/>
      <c r="P54" s="150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3"/>
      <c r="AJ54" s="23"/>
      <c r="AK54" s="23"/>
    </row>
    <row r="55" spans="1:37" ht="15" customHeight="1">
      <c r="A55" s="87"/>
      <c r="B55" s="574"/>
      <c r="C55" s="575"/>
      <c r="D55" s="207"/>
      <c r="E55" s="208"/>
      <c r="F55" s="208"/>
      <c r="G55" s="233"/>
      <c r="H55" s="233"/>
      <c r="I55" s="233"/>
      <c r="J55" s="233"/>
      <c r="K55" s="233"/>
      <c r="L55" s="233"/>
      <c r="M55" s="233"/>
      <c r="N55" s="233"/>
      <c r="O55" s="234"/>
      <c r="P55" s="15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3"/>
      <c r="AJ55" s="23"/>
      <c r="AK55" s="23"/>
    </row>
    <row r="56" spans="1:37" ht="15" customHeight="1">
      <c r="A56" s="153"/>
      <c r="B56" s="574"/>
      <c r="C56" s="575"/>
      <c r="D56" s="525" t="s">
        <v>79</v>
      </c>
      <c r="E56" s="526"/>
      <c r="F56" s="469"/>
      <c r="G56" s="469"/>
      <c r="H56" s="469"/>
      <c r="I56" s="469"/>
      <c r="J56" s="469"/>
      <c r="K56" s="469"/>
      <c r="L56" s="204"/>
      <c r="M56" s="204"/>
      <c r="N56" s="232" t="s">
        <v>61</v>
      </c>
      <c r="O56" s="205"/>
      <c r="P56" s="155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3"/>
      <c r="AJ56" s="23"/>
      <c r="AK56" s="23"/>
    </row>
    <row r="57" spans="1:37" ht="15" customHeight="1">
      <c r="A57" s="156"/>
      <c r="B57" s="142"/>
      <c r="C57" s="94"/>
      <c r="D57" s="325"/>
      <c r="E57" s="325"/>
      <c r="F57" s="469"/>
      <c r="G57" s="469"/>
      <c r="H57" s="469"/>
      <c r="I57" s="469"/>
      <c r="J57" s="469"/>
      <c r="K57" s="469"/>
      <c r="L57" s="204"/>
      <c r="M57" s="204"/>
      <c r="N57" s="325"/>
      <c r="O57" s="216"/>
      <c r="P57" s="157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3"/>
      <c r="AJ57" s="23"/>
      <c r="AK57" s="23"/>
    </row>
    <row r="58" spans="1:37" ht="15" customHeight="1">
      <c r="A58" s="156"/>
      <c r="B58" s="154"/>
      <c r="C58" s="94"/>
      <c r="D58" s="525" t="s">
        <v>62</v>
      </c>
      <c r="E58" s="526"/>
      <c r="F58" s="526"/>
      <c r="G58" s="469"/>
      <c r="H58" s="469"/>
      <c r="I58" s="469"/>
      <c r="J58" s="204"/>
      <c r="K58" s="526" t="s">
        <v>65</v>
      </c>
      <c r="L58" s="526"/>
      <c r="M58" s="526"/>
      <c r="N58" s="526"/>
      <c r="O58" s="205"/>
      <c r="P58" s="157"/>
      <c r="Q58" s="22"/>
      <c r="R58" s="204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3"/>
      <c r="AI58" s="23"/>
      <c r="AJ58" s="23"/>
      <c r="AK58" s="23"/>
    </row>
    <row r="59" spans="1:37" ht="15" customHeight="1">
      <c r="A59" s="156"/>
      <c r="B59" s="88"/>
      <c r="C59" s="94"/>
      <c r="D59" s="222"/>
      <c r="E59" s="223"/>
      <c r="F59" s="233"/>
      <c r="G59" s="469"/>
      <c r="H59" s="469"/>
      <c r="I59" s="469"/>
      <c r="J59" s="204"/>
      <c r="K59" s="209"/>
      <c r="L59" s="209"/>
      <c r="M59" s="209"/>
      <c r="N59" s="235"/>
      <c r="O59" s="206"/>
      <c r="P59" s="157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  <c r="AI59" s="23"/>
      <c r="AJ59" s="23"/>
      <c r="AK59" s="23"/>
    </row>
    <row r="60" spans="1:37" ht="15" customHeight="1">
      <c r="A60" s="156"/>
      <c r="B60" s="154"/>
      <c r="C60" s="94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216"/>
      <c r="P60" s="157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/>
      <c r="AI60" s="23"/>
      <c r="AJ60" s="23"/>
      <c r="AK60" s="23"/>
    </row>
    <row r="61" spans="1:37" ht="15" customHeight="1">
      <c r="A61" s="156"/>
      <c r="B61" s="158"/>
      <c r="C61" s="94"/>
      <c r="D61" s="581" t="s">
        <v>63</v>
      </c>
      <c r="E61" s="582"/>
      <c r="F61" s="204"/>
      <c r="G61" s="25"/>
      <c r="H61" s="204"/>
      <c r="I61" s="526" t="s">
        <v>64</v>
      </c>
      <c r="J61" s="526"/>
      <c r="K61" s="526"/>
      <c r="L61" s="526"/>
      <c r="M61" s="526"/>
      <c r="N61" s="526"/>
      <c r="O61" s="326"/>
      <c r="P61" s="157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/>
      <c r="AI61" s="23"/>
      <c r="AJ61" s="23"/>
      <c r="AK61" s="23"/>
    </row>
    <row r="62" spans="1:37" ht="15" customHeight="1">
      <c r="A62" s="156"/>
      <c r="B62" s="154"/>
      <c r="C62" s="94"/>
      <c r="D62" s="238"/>
      <c r="E62" s="233"/>
      <c r="F62" s="235"/>
      <c r="G62" s="235"/>
      <c r="H62" s="235"/>
      <c r="I62" s="235"/>
      <c r="J62" s="235"/>
      <c r="K62" s="325"/>
      <c r="L62" s="325"/>
      <c r="M62" s="325"/>
      <c r="N62" s="325"/>
      <c r="O62" s="216"/>
      <c r="P62" s="157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3"/>
      <c r="AI62" s="23"/>
      <c r="AJ62" s="23"/>
      <c r="AK62" s="23"/>
    </row>
    <row r="63" spans="1:37" ht="15" customHeight="1">
      <c r="A63" s="156"/>
      <c r="B63" s="158"/>
      <c r="C63" s="94"/>
      <c r="D63" s="642" t="s">
        <v>113</v>
      </c>
      <c r="E63" s="643"/>
      <c r="F63" s="643"/>
      <c r="G63" s="527"/>
      <c r="H63" s="527"/>
      <c r="I63" s="526" t="s">
        <v>112</v>
      </c>
      <c r="J63" s="526"/>
      <c r="K63" s="526"/>
      <c r="L63" s="526"/>
      <c r="M63" s="526"/>
      <c r="N63" s="526"/>
      <c r="O63" s="329"/>
      <c r="P63" s="157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3"/>
      <c r="AI63" s="23"/>
      <c r="AJ63" s="23"/>
      <c r="AK63" s="23"/>
    </row>
    <row r="64" spans="1:37" ht="15" customHeight="1">
      <c r="A64" s="156"/>
      <c r="B64" s="154"/>
      <c r="C64" s="93"/>
      <c r="D64" s="307"/>
      <c r="E64" s="308"/>
      <c r="F64" s="308"/>
      <c r="G64" s="236"/>
      <c r="H64" s="236"/>
      <c r="I64" s="330"/>
      <c r="J64" s="330"/>
      <c r="K64" s="330"/>
      <c r="L64" s="330"/>
      <c r="M64" s="330"/>
      <c r="N64" s="330"/>
      <c r="O64" s="237"/>
      <c r="P64" s="157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/>
      <c r="AI64" s="23"/>
      <c r="AJ64" s="23"/>
      <c r="AK64" s="23"/>
    </row>
    <row r="65" spans="1:37" ht="15" customHeight="1">
      <c r="A65" s="156"/>
      <c r="B65" s="25"/>
      <c r="C65" s="25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157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/>
      <c r="AI65" s="23"/>
      <c r="AJ65" s="23"/>
      <c r="AK65" s="23"/>
    </row>
    <row r="66" spans="1:37" ht="15" customHeight="1">
      <c r="A66" s="156"/>
      <c r="B66" s="588" t="s">
        <v>57</v>
      </c>
      <c r="C66" s="589"/>
      <c r="D66" s="593"/>
      <c r="E66" s="594"/>
      <c r="F66" s="594"/>
      <c r="G66" s="594"/>
      <c r="H66" s="594"/>
      <c r="I66" s="594"/>
      <c r="J66" s="594"/>
      <c r="K66" s="594"/>
      <c r="L66" s="594"/>
      <c r="M66" s="594"/>
      <c r="N66" s="594"/>
      <c r="O66" s="595"/>
      <c r="P66" s="157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3"/>
      <c r="AI66" s="23"/>
      <c r="AJ66" s="23"/>
      <c r="AK66" s="23"/>
    </row>
    <row r="67" spans="1:37" ht="15" customHeight="1">
      <c r="A67" s="156"/>
      <c r="B67" s="590"/>
      <c r="C67" s="589"/>
      <c r="D67" s="450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2"/>
      <c r="P67" s="15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/>
      <c r="AI67" s="23"/>
      <c r="AJ67" s="23"/>
      <c r="AK67" s="23"/>
    </row>
    <row r="68" spans="1:37" ht="15" customHeight="1">
      <c r="A68" s="156"/>
      <c r="B68" s="590"/>
      <c r="C68" s="589"/>
      <c r="D68" s="450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2"/>
      <c r="P68" s="157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3"/>
      <c r="AI68" s="23"/>
      <c r="AJ68" s="23"/>
      <c r="AK68" s="23"/>
    </row>
    <row r="69" spans="1:37" ht="15" customHeight="1">
      <c r="A69" s="156"/>
      <c r="B69" s="325"/>
      <c r="C69" s="94"/>
      <c r="D69" s="450"/>
      <c r="E69" s="591"/>
      <c r="F69" s="591"/>
      <c r="G69" s="591"/>
      <c r="H69" s="591"/>
      <c r="I69" s="591"/>
      <c r="J69" s="591"/>
      <c r="K69" s="591"/>
      <c r="L69" s="591"/>
      <c r="M69" s="591"/>
      <c r="N69" s="591"/>
      <c r="O69" s="592"/>
      <c r="P69" s="157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3"/>
      <c r="AI69" s="23"/>
      <c r="AJ69" s="23"/>
      <c r="AK69" s="23"/>
    </row>
    <row r="70" spans="1:37" ht="15" customHeight="1">
      <c r="A70" s="156"/>
      <c r="B70" s="25"/>
      <c r="C70" s="25"/>
      <c r="D70" s="450"/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2"/>
      <c r="P70" s="157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3"/>
      <c r="AI70" s="23"/>
      <c r="AJ70" s="23"/>
      <c r="AK70" s="23"/>
    </row>
    <row r="71" spans="1:37" ht="15" customHeight="1">
      <c r="A71" s="145"/>
      <c r="B71" s="25"/>
      <c r="C71" s="25"/>
      <c r="D71" s="450"/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592"/>
      <c r="P71" s="148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3"/>
      <c r="AI71" s="23"/>
      <c r="AJ71" s="23"/>
      <c r="AK71" s="23"/>
    </row>
    <row r="72" spans="1:37" ht="15" customHeight="1">
      <c r="A72" s="156"/>
      <c r="B72" s="25"/>
      <c r="C72" s="25"/>
      <c r="D72" s="450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2"/>
      <c r="P72" s="157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3"/>
      <c r="AI72" s="23"/>
      <c r="AJ72" s="23"/>
      <c r="AK72" s="23"/>
    </row>
    <row r="73" spans="1:37" ht="15" customHeight="1">
      <c r="A73" s="156"/>
      <c r="B73" s="325"/>
      <c r="C73" s="94"/>
      <c r="D73" s="450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2"/>
      <c r="P73" s="157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3"/>
      <c r="AI73" s="23"/>
      <c r="AJ73" s="23"/>
      <c r="AK73" s="23"/>
    </row>
    <row r="74" spans="1:37" ht="15" customHeight="1">
      <c r="A74" s="156"/>
      <c r="B74" s="325"/>
      <c r="C74" s="94"/>
      <c r="D74" s="450"/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2"/>
      <c r="P74" s="157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3"/>
      <c r="AI74" s="23"/>
      <c r="AJ74" s="23"/>
      <c r="AK74" s="23"/>
    </row>
    <row r="75" spans="1:37" ht="15" customHeight="1">
      <c r="A75" s="156"/>
      <c r="B75" s="325"/>
      <c r="C75" s="94"/>
      <c r="D75" s="596"/>
      <c r="E75" s="597"/>
      <c r="F75" s="597"/>
      <c r="G75" s="597"/>
      <c r="H75" s="597"/>
      <c r="I75" s="597"/>
      <c r="J75" s="597"/>
      <c r="K75" s="597"/>
      <c r="L75" s="597"/>
      <c r="M75" s="597"/>
      <c r="N75" s="597"/>
      <c r="O75" s="598"/>
      <c r="P75" s="157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/>
      <c r="AI75" s="23"/>
      <c r="AJ75" s="23"/>
      <c r="AK75" s="23"/>
    </row>
    <row r="76" spans="1:37" ht="15" customHeight="1">
      <c r="A76" s="156"/>
      <c r="B76" s="158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57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3"/>
      <c r="AI76" s="23"/>
      <c r="AJ76" s="23"/>
      <c r="AK76" s="23"/>
    </row>
    <row r="77" spans="1:37" ht="15" customHeight="1">
      <c r="A77" s="156"/>
      <c r="B77" s="574" t="s">
        <v>58</v>
      </c>
      <c r="C77" s="575"/>
      <c r="D77" s="593"/>
      <c r="E77" s="603"/>
      <c r="F77" s="603"/>
      <c r="G77" s="603"/>
      <c r="H77" s="603"/>
      <c r="I77" s="603"/>
      <c r="J77" s="603"/>
      <c r="K77" s="603"/>
      <c r="L77" s="603"/>
      <c r="M77" s="603"/>
      <c r="N77" s="603"/>
      <c r="O77" s="604"/>
      <c r="P77" s="15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/>
      <c r="AI77" s="23"/>
      <c r="AJ77" s="23"/>
      <c r="AK77" s="23"/>
    </row>
    <row r="78" spans="1:37" ht="15" customHeight="1">
      <c r="A78" s="156"/>
      <c r="B78" s="574"/>
      <c r="C78" s="575"/>
      <c r="D78" s="450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2"/>
      <c r="P78" s="157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3"/>
      <c r="AI78" s="23"/>
      <c r="AJ78" s="23"/>
      <c r="AK78" s="23"/>
    </row>
    <row r="79" spans="1:37" ht="15" customHeight="1">
      <c r="A79" s="156"/>
      <c r="B79" s="325"/>
      <c r="C79" s="192"/>
      <c r="D79" s="450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2"/>
      <c r="P79" s="157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3"/>
      <c r="AI79" s="23"/>
      <c r="AJ79" s="23"/>
      <c r="AK79" s="23"/>
    </row>
    <row r="80" spans="1:37" ht="15" customHeight="1">
      <c r="A80" s="156"/>
      <c r="B80" s="325"/>
      <c r="C80" s="192"/>
      <c r="D80" s="450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2"/>
      <c r="P80" s="157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/>
      <c r="AI80" s="23"/>
      <c r="AJ80" s="23"/>
      <c r="AK80" s="23"/>
    </row>
    <row r="81" spans="1:37" ht="15" customHeight="1">
      <c r="A81" s="161"/>
      <c r="B81" s="325"/>
      <c r="C81" s="192"/>
      <c r="D81" s="596"/>
      <c r="E81" s="586"/>
      <c r="F81" s="586"/>
      <c r="G81" s="586"/>
      <c r="H81" s="586"/>
      <c r="I81" s="586"/>
      <c r="J81" s="586"/>
      <c r="K81" s="586"/>
      <c r="L81" s="586"/>
      <c r="M81" s="586"/>
      <c r="N81" s="586"/>
      <c r="O81" s="587"/>
      <c r="P81" s="157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3"/>
      <c r="AI81" s="23"/>
      <c r="AJ81" s="23"/>
      <c r="AK81" s="23"/>
    </row>
    <row r="82" spans="1:37" ht="15" customHeight="1">
      <c r="A82" s="324"/>
      <c r="B82" s="325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57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/>
      <c r="AI82" s="23"/>
      <c r="AJ82" s="23"/>
      <c r="AK82" s="23"/>
    </row>
    <row r="83" spans="1:37" ht="15" customHeight="1">
      <c r="A83" s="324"/>
      <c r="B83" s="574" t="s">
        <v>59</v>
      </c>
      <c r="C83" s="575"/>
      <c r="D83" s="593"/>
      <c r="E83" s="603"/>
      <c r="F83" s="603"/>
      <c r="G83" s="603"/>
      <c r="H83" s="603"/>
      <c r="I83" s="603"/>
      <c r="J83" s="603"/>
      <c r="K83" s="603"/>
      <c r="L83" s="603"/>
      <c r="M83" s="603"/>
      <c r="N83" s="603"/>
      <c r="O83" s="604"/>
      <c r="P83" s="148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3"/>
      <c r="AI83" s="23"/>
      <c r="AJ83" s="23"/>
      <c r="AK83" s="23"/>
    </row>
    <row r="84" spans="1:37" ht="15" customHeight="1">
      <c r="A84" s="324"/>
      <c r="B84" s="574"/>
      <c r="C84" s="575"/>
      <c r="D84" s="450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2"/>
      <c r="P84" s="157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3"/>
      <c r="AI84" s="23"/>
      <c r="AJ84" s="23"/>
      <c r="AK84" s="23"/>
    </row>
    <row r="85" spans="1:37" ht="15" customHeight="1">
      <c r="A85" s="162"/>
      <c r="B85" s="574"/>
      <c r="C85" s="575"/>
      <c r="D85" s="450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2"/>
      <c r="P85" s="157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/>
      <c r="AI85" s="23"/>
      <c r="AJ85" s="23"/>
      <c r="AK85" s="23"/>
    </row>
    <row r="86" spans="1:37" ht="15" customHeight="1">
      <c r="A86" s="156"/>
      <c r="B86" s="574"/>
      <c r="C86" s="575"/>
      <c r="D86" s="596"/>
      <c r="E86" s="586"/>
      <c r="F86" s="586"/>
      <c r="G86" s="586"/>
      <c r="H86" s="586"/>
      <c r="I86" s="586"/>
      <c r="J86" s="586"/>
      <c r="K86" s="586"/>
      <c r="L86" s="586"/>
      <c r="M86" s="586"/>
      <c r="N86" s="586"/>
      <c r="O86" s="587"/>
      <c r="P86" s="157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3"/>
      <c r="AI86" s="23"/>
      <c r="AJ86" s="23"/>
      <c r="AK86" s="23"/>
    </row>
    <row r="87" spans="1:37" ht="15" customHeight="1">
      <c r="A87" s="156"/>
      <c r="B87" s="325"/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157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/>
      <c r="AI87" s="23"/>
      <c r="AJ87" s="23"/>
      <c r="AK87" s="23"/>
    </row>
    <row r="88" spans="1:37" ht="15" customHeight="1">
      <c r="A88" s="90"/>
      <c r="B88" s="640" t="s">
        <v>60</v>
      </c>
      <c r="C88" s="641"/>
      <c r="D88" s="599"/>
      <c r="E88" s="600"/>
      <c r="F88" s="600"/>
      <c r="G88" s="600"/>
      <c r="H88" s="600"/>
      <c r="I88" s="600"/>
      <c r="J88" s="600"/>
      <c r="K88" s="600"/>
      <c r="L88" s="600"/>
      <c r="M88" s="600"/>
      <c r="N88" s="600"/>
      <c r="O88" s="601"/>
      <c r="P88" s="163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3"/>
      <c r="AI88" s="23"/>
      <c r="AJ88" s="23"/>
      <c r="AK88" s="23"/>
    </row>
    <row r="89" spans="1:37" ht="15" customHeight="1">
      <c r="A89" s="67"/>
      <c r="B89" s="158"/>
      <c r="C89" s="95"/>
      <c r="D89" s="602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2"/>
      <c r="P89" s="163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3"/>
      <c r="AI89" s="23"/>
      <c r="AJ89" s="23"/>
      <c r="AK89" s="23"/>
    </row>
    <row r="90" spans="1:37" ht="15" customHeight="1">
      <c r="A90" s="91"/>
      <c r="B90" s="154"/>
      <c r="C90" s="95"/>
      <c r="D90" s="602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2"/>
      <c r="P90" s="163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3"/>
      <c r="AI90" s="23"/>
      <c r="AJ90" s="23"/>
      <c r="AK90" s="23"/>
    </row>
    <row r="91" spans="1:37" ht="15" customHeight="1">
      <c r="A91" s="91"/>
      <c r="B91" s="164"/>
      <c r="C91" s="95"/>
      <c r="D91" s="585"/>
      <c r="E91" s="586"/>
      <c r="F91" s="586"/>
      <c r="G91" s="586"/>
      <c r="H91" s="586"/>
      <c r="I91" s="586"/>
      <c r="J91" s="586"/>
      <c r="K91" s="586"/>
      <c r="L91" s="586"/>
      <c r="M91" s="586"/>
      <c r="N91" s="586"/>
      <c r="O91" s="587"/>
      <c r="P91" s="163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/>
      <c r="AI91" s="23"/>
      <c r="AJ91" s="23"/>
      <c r="AK91" s="23"/>
    </row>
    <row r="92" spans="1:37" ht="15" customHeight="1">
      <c r="A92" s="69"/>
      <c r="B92" s="70"/>
      <c r="C92" s="70"/>
      <c r="D92" s="82"/>
      <c r="E92" s="70"/>
      <c r="F92" s="70"/>
      <c r="G92" s="70"/>
      <c r="H92" s="70"/>
      <c r="I92" s="82"/>
      <c r="J92" s="82"/>
      <c r="K92" s="70"/>
      <c r="L92" s="70"/>
      <c r="M92" s="70"/>
      <c r="N92" s="70"/>
      <c r="O92" s="70"/>
      <c r="P92" s="71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3"/>
      <c r="AI92" s="23"/>
      <c r="AJ92" s="23"/>
      <c r="AK92" s="23"/>
    </row>
    <row r="93" spans="1:37" s="9" customFormat="1" ht="15" customHeight="1">
      <c r="A93" s="394" t="str">
        <f>A10</f>
        <v>                                                                                      Perfil de Dissolução Comparativo</v>
      </c>
      <c r="B93" s="395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6"/>
      <c r="Q93" s="30"/>
      <c r="R93" s="31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</row>
    <row r="94" spans="1:37" s="9" customFormat="1" ht="15" customHeight="1">
      <c r="A94" s="440" t="str">
        <f>A11</f>
        <v>Número</v>
      </c>
      <c r="B94" s="441"/>
      <c r="C94" s="462" t="str">
        <f>C11</f>
        <v>Nome do Estudo</v>
      </c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4"/>
      <c r="O94" s="397" t="str">
        <f>O11</f>
        <v>Período do Estudo</v>
      </c>
      <c r="P94" s="398"/>
      <c r="Q94" s="30"/>
      <c r="R94" s="31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</row>
    <row r="95" spans="1:37" s="9" customFormat="1" ht="15" customHeight="1">
      <c r="A95" s="442">
        <f>A12</f>
        <v>0</v>
      </c>
      <c r="B95" s="443"/>
      <c r="C95" s="403">
        <f>C12</f>
        <v>0</v>
      </c>
      <c r="D95" s="404"/>
      <c r="E95" s="404"/>
      <c r="F95" s="404"/>
      <c r="G95" s="404"/>
      <c r="H95" s="404"/>
      <c r="I95" s="404"/>
      <c r="J95" s="404"/>
      <c r="K95" s="404"/>
      <c r="L95" s="404"/>
      <c r="M95" s="404"/>
      <c r="N95" s="405"/>
      <c r="O95" s="616">
        <f>O12</f>
        <v>0</v>
      </c>
      <c r="P95" s="617"/>
      <c r="Q95" s="31"/>
      <c r="R95" s="31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</row>
    <row r="96" spans="1:37" s="9" customFormat="1" ht="15" customHeight="1">
      <c r="A96" s="444"/>
      <c r="B96" s="445"/>
      <c r="C96" s="406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8"/>
      <c r="O96" s="618"/>
      <c r="P96" s="619"/>
      <c r="Q96" s="31"/>
      <c r="R96" s="31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</row>
    <row r="97" spans="1:37" s="9" customFormat="1" ht="15" customHeight="1">
      <c r="A97" s="65"/>
      <c r="B97" s="215"/>
      <c r="C97" s="92"/>
      <c r="D97" s="9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92"/>
      <c r="P97" s="150"/>
      <c r="Q97" s="31"/>
      <c r="R97" s="31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</row>
    <row r="98" spans="1:37" s="9" customFormat="1" ht="15" customHeight="1">
      <c r="A98" s="65"/>
      <c r="B98" s="146" t="s">
        <v>41</v>
      </c>
      <c r="C98" s="92"/>
      <c r="D98" s="9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92"/>
      <c r="P98" s="150"/>
      <c r="Q98" s="31"/>
      <c r="R98" s="31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</row>
    <row r="99" spans="1:37" s="9" customFormat="1" ht="15" customHeight="1">
      <c r="A99" s="65"/>
      <c r="B99" s="118"/>
      <c r="C99" s="8"/>
      <c r="D99" s="8"/>
      <c r="E99" s="1"/>
      <c r="F99" s="72"/>
      <c r="G99" s="72"/>
      <c r="H99" s="118"/>
      <c r="I99" s="118"/>
      <c r="J99" s="118"/>
      <c r="K99" s="72"/>
      <c r="L99" s="72"/>
      <c r="M99" s="72"/>
      <c r="N99" s="72"/>
      <c r="O99" s="92"/>
      <c r="P99" s="150"/>
      <c r="Q99" s="31"/>
      <c r="R99" s="31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</row>
    <row r="100" spans="1:37" s="13" customFormat="1" ht="15" customHeight="1">
      <c r="A100" s="65"/>
      <c r="B100" s="151"/>
      <c r="C100" s="524" t="s">
        <v>39</v>
      </c>
      <c r="D100" s="524"/>
      <c r="E100" s="72"/>
      <c r="F100" s="72"/>
      <c r="G100" s="72"/>
      <c r="H100" s="72"/>
      <c r="I100" s="166"/>
      <c r="J100" s="166"/>
      <c r="K100" s="166"/>
      <c r="L100" s="166"/>
      <c r="M100" s="166"/>
      <c r="N100" s="72"/>
      <c r="O100" s="166"/>
      <c r="P100" s="167"/>
      <c r="Q100" s="32"/>
      <c r="R100" s="32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s="14" customFormat="1" ht="6.75" customHeight="1">
      <c r="A101" s="153"/>
      <c r="B101" s="339"/>
      <c r="C101" s="11"/>
      <c r="D101" s="11"/>
      <c r="E101" s="79"/>
      <c r="F101" s="168"/>
      <c r="G101" s="168"/>
      <c r="H101" s="339"/>
      <c r="I101" s="339"/>
      <c r="J101" s="339"/>
      <c r="K101" s="168"/>
      <c r="L101" s="168"/>
      <c r="M101" s="168"/>
      <c r="N101" s="168"/>
      <c r="O101" s="168"/>
      <c r="P101" s="155"/>
      <c r="Q101" s="32"/>
      <c r="R101" s="32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4"/>
      <c r="AI101" s="34"/>
      <c r="AJ101" s="34"/>
      <c r="AK101" s="34"/>
    </row>
    <row r="102" spans="1:37" s="36" customFormat="1" ht="15" customHeight="1">
      <c r="A102" s="65"/>
      <c r="B102" s="72"/>
      <c r="C102" s="524" t="s">
        <v>40</v>
      </c>
      <c r="D102" s="524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137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35"/>
      <c r="AI102" s="35"/>
      <c r="AJ102" s="35"/>
      <c r="AK102" s="35"/>
    </row>
    <row r="103" spans="1:37" s="36" customFormat="1" ht="15" customHeight="1">
      <c r="A103" s="65"/>
      <c r="B103" s="118"/>
      <c r="C103" s="8"/>
      <c r="D103" s="8"/>
      <c r="E103" s="118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137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35"/>
      <c r="AI103" s="35"/>
      <c r="AJ103" s="35"/>
      <c r="AK103" s="35"/>
    </row>
    <row r="104" spans="1:33" s="23" customFormat="1" ht="12.75">
      <c r="A104" s="65"/>
      <c r="B104" s="169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137"/>
      <c r="Q104" s="26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1:33" s="23" customFormat="1" ht="12.75">
      <c r="A105" s="65"/>
      <c r="B105" s="170"/>
      <c r="C105" s="170"/>
      <c r="D105" s="72"/>
      <c r="E105" s="72"/>
      <c r="F105" s="72"/>
      <c r="G105" s="72"/>
      <c r="H105" s="72"/>
      <c r="I105" s="72"/>
      <c r="J105" s="72"/>
      <c r="K105" s="170"/>
      <c r="L105" s="170"/>
      <c r="M105" s="170"/>
      <c r="N105" s="72"/>
      <c r="O105" s="72"/>
      <c r="P105" s="137"/>
      <c r="Q105" s="26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1:33" s="23" customFormat="1" ht="14.25">
      <c r="A106" s="65"/>
      <c r="B106" s="146" t="s">
        <v>42</v>
      </c>
      <c r="C106" s="170"/>
      <c r="D106" s="72"/>
      <c r="E106" s="72"/>
      <c r="F106" s="72"/>
      <c r="G106" s="72"/>
      <c r="H106" s="72"/>
      <c r="I106" s="72"/>
      <c r="J106" s="72"/>
      <c r="K106" s="170"/>
      <c r="L106" s="170"/>
      <c r="M106" s="170"/>
      <c r="N106" s="72"/>
      <c r="O106" s="72"/>
      <c r="P106" s="137"/>
      <c r="Q106" s="26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1:37" s="36" customFormat="1" ht="15" customHeight="1">
      <c r="A107" s="65"/>
      <c r="B107" s="72"/>
      <c r="C107" s="170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137"/>
      <c r="Q107" s="26"/>
      <c r="R107" s="319"/>
      <c r="S107" s="319"/>
      <c r="T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26"/>
      <c r="AG107" s="26"/>
      <c r="AH107" s="35"/>
      <c r="AI107" s="35"/>
      <c r="AJ107" s="35"/>
      <c r="AK107" s="35"/>
    </row>
    <row r="108" spans="1:37" s="36" customFormat="1" ht="15" customHeight="1">
      <c r="A108" s="65"/>
      <c r="B108" s="72"/>
      <c r="C108" s="171"/>
      <c r="D108" s="72"/>
      <c r="E108" s="72"/>
      <c r="F108" s="72"/>
      <c r="G108" s="72"/>
      <c r="H108" s="72"/>
      <c r="I108" s="212"/>
      <c r="J108" s="212"/>
      <c r="K108" s="212"/>
      <c r="L108" s="212"/>
      <c r="M108" s="212"/>
      <c r="N108" s="212"/>
      <c r="O108" s="283"/>
      <c r="P108" s="284"/>
      <c r="Q108" s="210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35"/>
      <c r="AI108" s="35"/>
      <c r="AJ108" s="35"/>
      <c r="AK108" s="35"/>
    </row>
    <row r="109" spans="1:37" s="36" customFormat="1" ht="15" customHeight="1">
      <c r="A109" s="629" t="str">
        <f>Q109</f>
        <v>Nome do medicamento teste</v>
      </c>
      <c r="B109" s="630"/>
      <c r="C109" s="630"/>
      <c r="D109" s="630"/>
      <c r="E109" s="630"/>
      <c r="F109" s="657" t="str">
        <f>V109</f>
        <v>: % Dissolvida do fármaco</v>
      </c>
      <c r="G109" s="658"/>
      <c r="H109" s="658"/>
      <c r="I109" s="658"/>
      <c r="J109" s="658"/>
      <c r="K109" s="658"/>
      <c r="L109" s="658"/>
      <c r="M109" s="658"/>
      <c r="N109" s="659"/>
      <c r="O109" s="327"/>
      <c r="P109" s="328"/>
      <c r="Q109" s="655" t="s">
        <v>120</v>
      </c>
      <c r="R109" s="656"/>
      <c r="S109" s="656"/>
      <c r="T109" s="656"/>
      <c r="U109" s="656"/>
      <c r="V109" s="654" t="s">
        <v>122</v>
      </c>
      <c r="W109" s="654"/>
      <c r="X109" s="654"/>
      <c r="Y109" s="654"/>
      <c r="Z109" s="654"/>
      <c r="AA109" s="654"/>
      <c r="AB109" s="654"/>
      <c r="AC109" s="654"/>
      <c r="AD109" s="654"/>
      <c r="AE109" s="214"/>
      <c r="AF109" s="214"/>
      <c r="AG109" s="215"/>
      <c r="AH109" s="35"/>
      <c r="AI109" s="35"/>
      <c r="AJ109" s="35"/>
      <c r="AK109" s="35"/>
    </row>
    <row r="110" spans="1:37" s="36" customFormat="1" ht="15" customHeight="1">
      <c r="A110" s="509" t="s">
        <v>3</v>
      </c>
      <c r="B110" s="510"/>
      <c r="C110" s="241">
        <f>S110</f>
        <v>1</v>
      </c>
      <c r="D110" s="241">
        <f aca="true" t="shared" si="0" ref="D110:N111">T110</f>
        <v>2</v>
      </c>
      <c r="E110" s="241">
        <f t="shared" si="0"/>
        <v>4</v>
      </c>
      <c r="F110" s="241">
        <f t="shared" si="0"/>
        <v>10</v>
      </c>
      <c r="G110" s="241">
        <f t="shared" si="0"/>
        <v>30</v>
      </c>
      <c r="H110" s="241">
        <f t="shared" si="0"/>
        <v>60</v>
      </c>
      <c r="I110" s="241">
        <f t="shared" si="0"/>
        <v>120</v>
      </c>
      <c r="J110" s="241">
        <f t="shared" si="0"/>
        <v>240</v>
      </c>
      <c r="K110" s="241">
        <f t="shared" si="0"/>
        <v>360</v>
      </c>
      <c r="L110" s="241">
        <f t="shared" si="0"/>
        <v>480</v>
      </c>
      <c r="M110" s="241">
        <f t="shared" si="0"/>
        <v>599</v>
      </c>
      <c r="N110" s="241">
        <f t="shared" si="0"/>
        <v>600</v>
      </c>
      <c r="O110" s="243"/>
      <c r="P110" s="244"/>
      <c r="Q110" s="493" t="s">
        <v>3</v>
      </c>
      <c r="R110" s="493"/>
      <c r="S110" s="220">
        <v>1</v>
      </c>
      <c r="T110" s="221">
        <v>2</v>
      </c>
      <c r="U110" s="221">
        <v>4</v>
      </c>
      <c r="V110" s="221">
        <v>10</v>
      </c>
      <c r="W110" s="221">
        <v>30</v>
      </c>
      <c r="X110" s="221">
        <v>60</v>
      </c>
      <c r="Y110" s="221">
        <v>120</v>
      </c>
      <c r="Z110" s="221">
        <v>240</v>
      </c>
      <c r="AA110" s="355">
        <v>360</v>
      </c>
      <c r="AB110" s="355">
        <v>480</v>
      </c>
      <c r="AC110" s="355">
        <v>599</v>
      </c>
      <c r="AD110" s="355">
        <v>600</v>
      </c>
      <c r="AE110" s="9"/>
      <c r="AF110" s="9"/>
      <c r="AG110" s="215"/>
      <c r="AH110" s="35"/>
      <c r="AI110" s="35"/>
      <c r="AJ110" s="35"/>
      <c r="AK110" s="35"/>
    </row>
    <row r="111" spans="1:33" s="35" customFormat="1" ht="15" customHeight="1">
      <c r="A111" s="624" t="s">
        <v>4</v>
      </c>
      <c r="B111" s="625"/>
      <c r="C111" s="242">
        <f>S111</f>
        <v>900</v>
      </c>
      <c r="D111" s="242">
        <f t="shared" si="0"/>
        <v>900</v>
      </c>
      <c r="E111" s="242">
        <f t="shared" si="0"/>
        <v>900</v>
      </c>
      <c r="F111" s="242">
        <f t="shared" si="0"/>
        <v>900</v>
      </c>
      <c r="G111" s="242">
        <f t="shared" si="0"/>
        <v>900</v>
      </c>
      <c r="H111" s="242">
        <f t="shared" si="0"/>
        <v>900</v>
      </c>
      <c r="I111" s="242">
        <f t="shared" si="0"/>
        <v>900</v>
      </c>
      <c r="J111" s="242">
        <f t="shared" si="0"/>
        <v>900</v>
      </c>
      <c r="K111" s="242">
        <f t="shared" si="0"/>
        <v>900</v>
      </c>
      <c r="L111" s="242">
        <f t="shared" si="0"/>
        <v>900</v>
      </c>
      <c r="M111" s="242">
        <f t="shared" si="0"/>
        <v>900</v>
      </c>
      <c r="N111" s="242">
        <f t="shared" si="0"/>
        <v>900</v>
      </c>
      <c r="O111" s="243"/>
      <c r="P111" s="244"/>
      <c r="Q111" s="497" t="s">
        <v>4</v>
      </c>
      <c r="R111" s="497"/>
      <c r="S111" s="224">
        <v>900</v>
      </c>
      <c r="T111" s="342">
        <f aca="true" t="shared" si="1" ref="T111:AB111">S111</f>
        <v>900</v>
      </c>
      <c r="U111" s="342">
        <f t="shared" si="1"/>
        <v>900</v>
      </c>
      <c r="V111" s="342">
        <f t="shared" si="1"/>
        <v>900</v>
      </c>
      <c r="W111" s="342">
        <f t="shared" si="1"/>
        <v>900</v>
      </c>
      <c r="X111" s="342">
        <f t="shared" si="1"/>
        <v>900</v>
      </c>
      <c r="Y111" s="342">
        <f t="shared" si="1"/>
        <v>900</v>
      </c>
      <c r="Z111" s="342">
        <f t="shared" si="1"/>
        <v>900</v>
      </c>
      <c r="AA111" s="342">
        <f t="shared" si="1"/>
        <v>900</v>
      </c>
      <c r="AB111" s="342">
        <f t="shared" si="1"/>
        <v>900</v>
      </c>
      <c r="AC111" s="342">
        <f>Y111</f>
        <v>900</v>
      </c>
      <c r="AD111" s="342">
        <f>Z111</f>
        <v>900</v>
      </c>
      <c r="AE111" s="9"/>
      <c r="AF111" s="9"/>
      <c r="AG111" s="215"/>
    </row>
    <row r="112" spans="1:33" s="35" customFormat="1" ht="15" customHeight="1">
      <c r="A112" s="511"/>
      <c r="B112" s="512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6"/>
      <c r="Q112" s="513"/>
      <c r="R112" s="513"/>
      <c r="S112" s="217"/>
      <c r="T112" s="122"/>
      <c r="U112" s="122"/>
      <c r="V112" s="122"/>
      <c r="W112" s="122"/>
      <c r="X112" s="122"/>
      <c r="Y112" s="122"/>
      <c r="Z112" s="341"/>
      <c r="AA112" s="341"/>
      <c r="AB112" s="341"/>
      <c r="AC112" s="341"/>
      <c r="AD112" s="341"/>
      <c r="AE112" s="6"/>
      <c r="AF112" s="6"/>
      <c r="AG112" s="215"/>
    </row>
    <row r="113" spans="1:33" s="35" customFormat="1" ht="15" customHeight="1">
      <c r="A113" s="507" t="str">
        <f>Q113</f>
        <v># 1</v>
      </c>
      <c r="B113" s="508"/>
      <c r="C113" s="247">
        <f>S113</f>
        <v>0</v>
      </c>
      <c r="D113" s="247">
        <f aca="true" t="shared" si="2" ref="D113:N124">T113</f>
        <v>0</v>
      </c>
      <c r="E113" s="247">
        <f t="shared" si="2"/>
        <v>0</v>
      </c>
      <c r="F113" s="247">
        <f t="shared" si="2"/>
        <v>0</v>
      </c>
      <c r="G113" s="247">
        <f t="shared" si="2"/>
        <v>0</v>
      </c>
      <c r="H113" s="247">
        <f t="shared" si="2"/>
        <v>0</v>
      </c>
      <c r="I113" s="247">
        <f t="shared" si="2"/>
        <v>0</v>
      </c>
      <c r="J113" s="247">
        <f t="shared" si="2"/>
        <v>0</v>
      </c>
      <c r="K113" s="247">
        <f t="shared" si="2"/>
        <v>0</v>
      </c>
      <c r="L113" s="247">
        <f t="shared" si="2"/>
        <v>0</v>
      </c>
      <c r="M113" s="247">
        <f t="shared" si="2"/>
        <v>0</v>
      </c>
      <c r="N113" s="247">
        <f t="shared" si="2"/>
        <v>0</v>
      </c>
      <c r="O113" s="248"/>
      <c r="P113" s="249"/>
      <c r="Q113" s="480" t="s">
        <v>77</v>
      </c>
      <c r="R113" s="481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6"/>
      <c r="AF113" s="6"/>
      <c r="AG113" s="215"/>
    </row>
    <row r="114" spans="1:33" s="35" customFormat="1" ht="15" customHeight="1">
      <c r="A114" s="401" t="str">
        <f aca="true" t="shared" si="3" ref="A114:A124">Q114</f>
        <v># 2</v>
      </c>
      <c r="B114" s="402"/>
      <c r="C114" s="250">
        <f aca="true" t="shared" si="4" ref="C114:C124">S114</f>
        <v>0</v>
      </c>
      <c r="D114" s="250">
        <f t="shared" si="2"/>
        <v>0</v>
      </c>
      <c r="E114" s="250">
        <f t="shared" si="2"/>
        <v>0</v>
      </c>
      <c r="F114" s="250">
        <f t="shared" si="2"/>
        <v>0</v>
      </c>
      <c r="G114" s="250">
        <f t="shared" si="2"/>
        <v>0</v>
      </c>
      <c r="H114" s="250">
        <f t="shared" si="2"/>
        <v>0</v>
      </c>
      <c r="I114" s="250">
        <f t="shared" si="2"/>
        <v>0</v>
      </c>
      <c r="J114" s="250">
        <f t="shared" si="2"/>
        <v>0</v>
      </c>
      <c r="K114" s="250">
        <f t="shared" si="2"/>
        <v>0</v>
      </c>
      <c r="L114" s="250">
        <f t="shared" si="2"/>
        <v>0</v>
      </c>
      <c r="M114" s="250">
        <f t="shared" si="2"/>
        <v>0</v>
      </c>
      <c r="N114" s="250">
        <f t="shared" si="2"/>
        <v>0</v>
      </c>
      <c r="O114" s="248"/>
      <c r="P114" s="249"/>
      <c r="Q114" s="484" t="s">
        <v>76</v>
      </c>
      <c r="R114" s="485"/>
      <c r="S114" s="364"/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6"/>
      <c r="AF114" s="6"/>
      <c r="AG114" s="215"/>
    </row>
    <row r="115" spans="1:33" s="23" customFormat="1" ht="15" customHeight="1">
      <c r="A115" s="507" t="str">
        <f t="shared" si="3"/>
        <v># 3</v>
      </c>
      <c r="B115" s="508"/>
      <c r="C115" s="247">
        <f t="shared" si="4"/>
        <v>0</v>
      </c>
      <c r="D115" s="247">
        <f t="shared" si="2"/>
        <v>0</v>
      </c>
      <c r="E115" s="247">
        <f t="shared" si="2"/>
        <v>0</v>
      </c>
      <c r="F115" s="247">
        <f t="shared" si="2"/>
        <v>0</v>
      </c>
      <c r="G115" s="247">
        <f t="shared" si="2"/>
        <v>0</v>
      </c>
      <c r="H115" s="247">
        <f t="shared" si="2"/>
        <v>0</v>
      </c>
      <c r="I115" s="247">
        <f t="shared" si="2"/>
        <v>0</v>
      </c>
      <c r="J115" s="247">
        <f t="shared" si="2"/>
        <v>0</v>
      </c>
      <c r="K115" s="247">
        <f t="shared" si="2"/>
        <v>0</v>
      </c>
      <c r="L115" s="247">
        <f t="shared" si="2"/>
        <v>0</v>
      </c>
      <c r="M115" s="247">
        <f t="shared" si="2"/>
        <v>0</v>
      </c>
      <c r="N115" s="247">
        <f t="shared" si="2"/>
        <v>0</v>
      </c>
      <c r="O115" s="248"/>
      <c r="P115" s="249"/>
      <c r="Q115" s="480" t="s">
        <v>75</v>
      </c>
      <c r="R115" s="481"/>
      <c r="S115" s="362"/>
      <c r="T115" s="362"/>
      <c r="U115" s="362"/>
      <c r="V115" s="362"/>
      <c r="W115" s="362"/>
      <c r="X115" s="362"/>
      <c r="Y115" s="362"/>
      <c r="Z115" s="362"/>
      <c r="AA115" s="362"/>
      <c r="AB115" s="362"/>
      <c r="AC115" s="362"/>
      <c r="AD115" s="362"/>
      <c r="AE115" s="6"/>
      <c r="AF115" s="6"/>
      <c r="AG115" s="6"/>
    </row>
    <row r="116" spans="1:33" s="23" customFormat="1" ht="15" customHeight="1">
      <c r="A116" s="401" t="str">
        <f t="shared" si="3"/>
        <v># 4</v>
      </c>
      <c r="B116" s="402"/>
      <c r="C116" s="250">
        <f t="shared" si="4"/>
        <v>0</v>
      </c>
      <c r="D116" s="250">
        <f t="shared" si="2"/>
        <v>0</v>
      </c>
      <c r="E116" s="250">
        <f t="shared" si="2"/>
        <v>0</v>
      </c>
      <c r="F116" s="250">
        <f t="shared" si="2"/>
        <v>0</v>
      </c>
      <c r="G116" s="250">
        <f t="shared" si="2"/>
        <v>0</v>
      </c>
      <c r="H116" s="250">
        <f t="shared" si="2"/>
        <v>0</v>
      </c>
      <c r="I116" s="250">
        <f t="shared" si="2"/>
        <v>0</v>
      </c>
      <c r="J116" s="250">
        <f t="shared" si="2"/>
        <v>0</v>
      </c>
      <c r="K116" s="250">
        <f t="shared" si="2"/>
        <v>0</v>
      </c>
      <c r="L116" s="250">
        <f t="shared" si="2"/>
        <v>0</v>
      </c>
      <c r="M116" s="250">
        <f t="shared" si="2"/>
        <v>0</v>
      </c>
      <c r="N116" s="250">
        <f t="shared" si="2"/>
        <v>0</v>
      </c>
      <c r="O116" s="248"/>
      <c r="P116" s="249"/>
      <c r="Q116" s="484" t="s">
        <v>74</v>
      </c>
      <c r="R116" s="485"/>
      <c r="S116" s="364"/>
      <c r="T116" s="364"/>
      <c r="U116" s="364"/>
      <c r="V116" s="364"/>
      <c r="W116" s="364"/>
      <c r="X116" s="364"/>
      <c r="Y116" s="364"/>
      <c r="Z116" s="364"/>
      <c r="AA116" s="364"/>
      <c r="AB116" s="364"/>
      <c r="AC116" s="364"/>
      <c r="AD116" s="364"/>
      <c r="AE116" s="6"/>
      <c r="AF116" s="6"/>
      <c r="AG116" s="6"/>
    </row>
    <row r="117" spans="1:33" s="23" customFormat="1" ht="15" customHeight="1">
      <c r="A117" s="507" t="str">
        <f t="shared" si="3"/>
        <v># 5</v>
      </c>
      <c r="B117" s="508"/>
      <c r="C117" s="247">
        <f t="shared" si="4"/>
        <v>0</v>
      </c>
      <c r="D117" s="247">
        <f t="shared" si="2"/>
        <v>0</v>
      </c>
      <c r="E117" s="247">
        <f t="shared" si="2"/>
        <v>0</v>
      </c>
      <c r="F117" s="247">
        <f t="shared" si="2"/>
        <v>0</v>
      </c>
      <c r="G117" s="247">
        <f t="shared" si="2"/>
        <v>0</v>
      </c>
      <c r="H117" s="247">
        <f t="shared" si="2"/>
        <v>0</v>
      </c>
      <c r="I117" s="247">
        <f t="shared" si="2"/>
        <v>0</v>
      </c>
      <c r="J117" s="247">
        <f t="shared" si="2"/>
        <v>0</v>
      </c>
      <c r="K117" s="247">
        <f t="shared" si="2"/>
        <v>0</v>
      </c>
      <c r="L117" s="247">
        <f t="shared" si="2"/>
        <v>0</v>
      </c>
      <c r="M117" s="247">
        <f t="shared" si="2"/>
        <v>0</v>
      </c>
      <c r="N117" s="247">
        <f t="shared" si="2"/>
        <v>0</v>
      </c>
      <c r="O117" s="248"/>
      <c r="P117" s="249"/>
      <c r="Q117" s="480" t="s">
        <v>73</v>
      </c>
      <c r="R117" s="481"/>
      <c r="S117" s="356"/>
      <c r="T117" s="356"/>
      <c r="U117" s="356"/>
      <c r="V117" s="356"/>
      <c r="W117" s="356"/>
      <c r="X117" s="357"/>
      <c r="Y117" s="358"/>
      <c r="Z117" s="358"/>
      <c r="AA117" s="358"/>
      <c r="AB117" s="358"/>
      <c r="AC117" s="358"/>
      <c r="AD117" s="358"/>
      <c r="AE117" s="6"/>
      <c r="AF117" s="6"/>
      <c r="AG117" s="6"/>
    </row>
    <row r="118" spans="1:33" s="23" customFormat="1" ht="15" customHeight="1">
      <c r="A118" s="401" t="str">
        <f t="shared" si="3"/>
        <v># 6</v>
      </c>
      <c r="B118" s="402"/>
      <c r="C118" s="250">
        <f t="shared" si="4"/>
        <v>0</v>
      </c>
      <c r="D118" s="250">
        <f t="shared" si="2"/>
        <v>0</v>
      </c>
      <c r="E118" s="250">
        <f t="shared" si="2"/>
        <v>0</v>
      </c>
      <c r="F118" s="250">
        <f t="shared" si="2"/>
        <v>0</v>
      </c>
      <c r="G118" s="250">
        <f t="shared" si="2"/>
        <v>0</v>
      </c>
      <c r="H118" s="250">
        <f t="shared" si="2"/>
        <v>0</v>
      </c>
      <c r="I118" s="250">
        <f t="shared" si="2"/>
        <v>0</v>
      </c>
      <c r="J118" s="250">
        <f t="shared" si="2"/>
        <v>0</v>
      </c>
      <c r="K118" s="250">
        <f t="shared" si="2"/>
        <v>0</v>
      </c>
      <c r="L118" s="250">
        <f t="shared" si="2"/>
        <v>0</v>
      </c>
      <c r="M118" s="250">
        <f t="shared" si="2"/>
        <v>0</v>
      </c>
      <c r="N118" s="250">
        <f t="shared" si="2"/>
        <v>0</v>
      </c>
      <c r="O118" s="248"/>
      <c r="P118" s="249"/>
      <c r="Q118" s="484" t="s">
        <v>72</v>
      </c>
      <c r="R118" s="485"/>
      <c r="S118" s="359"/>
      <c r="T118" s="359"/>
      <c r="U118" s="359"/>
      <c r="V118" s="359"/>
      <c r="W118" s="359"/>
      <c r="X118" s="360"/>
      <c r="Y118" s="361"/>
      <c r="Z118" s="361"/>
      <c r="AA118" s="361"/>
      <c r="AB118" s="361"/>
      <c r="AC118" s="361"/>
      <c r="AD118" s="361"/>
      <c r="AE118" s="6"/>
      <c r="AF118" s="6"/>
      <c r="AG118" s="6"/>
    </row>
    <row r="119" spans="1:33" s="23" customFormat="1" ht="15" customHeight="1">
      <c r="A119" s="507" t="str">
        <f t="shared" si="3"/>
        <v># 7</v>
      </c>
      <c r="B119" s="508"/>
      <c r="C119" s="247">
        <f t="shared" si="4"/>
        <v>0</v>
      </c>
      <c r="D119" s="247">
        <f t="shared" si="2"/>
        <v>0</v>
      </c>
      <c r="E119" s="247">
        <f t="shared" si="2"/>
        <v>0</v>
      </c>
      <c r="F119" s="247">
        <f t="shared" si="2"/>
        <v>0</v>
      </c>
      <c r="G119" s="247">
        <f t="shared" si="2"/>
        <v>0</v>
      </c>
      <c r="H119" s="247">
        <f t="shared" si="2"/>
        <v>0</v>
      </c>
      <c r="I119" s="247">
        <f t="shared" si="2"/>
        <v>0</v>
      </c>
      <c r="J119" s="247">
        <f t="shared" si="2"/>
        <v>0</v>
      </c>
      <c r="K119" s="247">
        <f t="shared" si="2"/>
        <v>0</v>
      </c>
      <c r="L119" s="247">
        <f t="shared" si="2"/>
        <v>0</v>
      </c>
      <c r="M119" s="247">
        <f t="shared" si="2"/>
        <v>0</v>
      </c>
      <c r="N119" s="247">
        <f t="shared" si="2"/>
        <v>0</v>
      </c>
      <c r="O119" s="248"/>
      <c r="P119" s="249"/>
      <c r="Q119" s="480" t="s">
        <v>71</v>
      </c>
      <c r="R119" s="481"/>
      <c r="S119" s="356"/>
      <c r="T119" s="356"/>
      <c r="U119" s="356"/>
      <c r="V119" s="356"/>
      <c r="W119" s="356"/>
      <c r="X119" s="357"/>
      <c r="Y119" s="358"/>
      <c r="Z119" s="358"/>
      <c r="AA119" s="358"/>
      <c r="AB119" s="358"/>
      <c r="AC119" s="358"/>
      <c r="AD119" s="358"/>
      <c r="AE119" s="6"/>
      <c r="AF119" s="6"/>
      <c r="AG119" s="6"/>
    </row>
    <row r="120" spans="1:33" s="23" customFormat="1" ht="15" customHeight="1">
      <c r="A120" s="401" t="str">
        <f t="shared" si="3"/>
        <v># 8</v>
      </c>
      <c r="B120" s="402"/>
      <c r="C120" s="250">
        <f t="shared" si="4"/>
        <v>0</v>
      </c>
      <c r="D120" s="250">
        <f t="shared" si="2"/>
        <v>0</v>
      </c>
      <c r="E120" s="250">
        <f t="shared" si="2"/>
        <v>0</v>
      </c>
      <c r="F120" s="250">
        <f t="shared" si="2"/>
        <v>0</v>
      </c>
      <c r="G120" s="250">
        <f t="shared" si="2"/>
        <v>0</v>
      </c>
      <c r="H120" s="250">
        <f t="shared" si="2"/>
        <v>0</v>
      </c>
      <c r="I120" s="250">
        <f t="shared" si="2"/>
        <v>0</v>
      </c>
      <c r="J120" s="250">
        <f t="shared" si="2"/>
        <v>0</v>
      </c>
      <c r="K120" s="250">
        <f t="shared" si="2"/>
        <v>0</v>
      </c>
      <c r="L120" s="250">
        <f t="shared" si="2"/>
        <v>0</v>
      </c>
      <c r="M120" s="250">
        <f t="shared" si="2"/>
        <v>0</v>
      </c>
      <c r="N120" s="250">
        <f t="shared" si="2"/>
        <v>0</v>
      </c>
      <c r="O120" s="248"/>
      <c r="P120" s="249"/>
      <c r="Q120" s="484" t="s">
        <v>70</v>
      </c>
      <c r="R120" s="485"/>
      <c r="S120" s="359"/>
      <c r="T120" s="359"/>
      <c r="U120" s="359"/>
      <c r="V120" s="359"/>
      <c r="W120" s="359"/>
      <c r="X120" s="360"/>
      <c r="Y120" s="361"/>
      <c r="Z120" s="361"/>
      <c r="AA120" s="361"/>
      <c r="AB120" s="361"/>
      <c r="AC120" s="361"/>
      <c r="AD120" s="361"/>
      <c r="AE120" s="6"/>
      <c r="AF120" s="6"/>
      <c r="AG120" s="6"/>
    </row>
    <row r="121" spans="1:33" s="23" customFormat="1" ht="15" customHeight="1">
      <c r="A121" s="507" t="str">
        <f t="shared" si="3"/>
        <v># 9</v>
      </c>
      <c r="B121" s="508"/>
      <c r="C121" s="247">
        <f t="shared" si="4"/>
        <v>0</v>
      </c>
      <c r="D121" s="247">
        <f t="shared" si="2"/>
        <v>0</v>
      </c>
      <c r="E121" s="247">
        <f t="shared" si="2"/>
        <v>0</v>
      </c>
      <c r="F121" s="247">
        <f t="shared" si="2"/>
        <v>0</v>
      </c>
      <c r="G121" s="247">
        <f t="shared" si="2"/>
        <v>0</v>
      </c>
      <c r="H121" s="247">
        <f t="shared" si="2"/>
        <v>0</v>
      </c>
      <c r="I121" s="247">
        <f t="shared" si="2"/>
        <v>0</v>
      </c>
      <c r="J121" s="247">
        <f t="shared" si="2"/>
        <v>0</v>
      </c>
      <c r="K121" s="247">
        <f t="shared" si="2"/>
        <v>0</v>
      </c>
      <c r="L121" s="247">
        <f t="shared" si="2"/>
        <v>0</v>
      </c>
      <c r="M121" s="247">
        <f t="shared" si="2"/>
        <v>0</v>
      </c>
      <c r="N121" s="247">
        <f t="shared" si="2"/>
        <v>0</v>
      </c>
      <c r="O121" s="248"/>
      <c r="P121" s="249"/>
      <c r="Q121" s="480" t="s">
        <v>69</v>
      </c>
      <c r="R121" s="481"/>
      <c r="S121" s="356"/>
      <c r="T121" s="356"/>
      <c r="U121" s="356"/>
      <c r="V121" s="356"/>
      <c r="W121" s="356"/>
      <c r="X121" s="357"/>
      <c r="Y121" s="358"/>
      <c r="Z121" s="358"/>
      <c r="AA121" s="358"/>
      <c r="AB121" s="358"/>
      <c r="AC121" s="358"/>
      <c r="AD121" s="358"/>
      <c r="AE121" s="6"/>
      <c r="AF121" s="6"/>
      <c r="AG121" s="6"/>
    </row>
    <row r="122" spans="1:33" s="23" customFormat="1" ht="15" customHeight="1">
      <c r="A122" s="401" t="str">
        <f t="shared" si="3"/>
        <v># 10</v>
      </c>
      <c r="B122" s="402"/>
      <c r="C122" s="250">
        <f t="shared" si="4"/>
        <v>0</v>
      </c>
      <c r="D122" s="250">
        <f t="shared" si="2"/>
        <v>0</v>
      </c>
      <c r="E122" s="250">
        <f t="shared" si="2"/>
        <v>0</v>
      </c>
      <c r="F122" s="250">
        <f t="shared" si="2"/>
        <v>0</v>
      </c>
      <c r="G122" s="250">
        <f t="shared" si="2"/>
        <v>0</v>
      </c>
      <c r="H122" s="250">
        <f t="shared" si="2"/>
        <v>0</v>
      </c>
      <c r="I122" s="250">
        <f t="shared" si="2"/>
        <v>0</v>
      </c>
      <c r="J122" s="250">
        <f t="shared" si="2"/>
        <v>0</v>
      </c>
      <c r="K122" s="250">
        <f t="shared" si="2"/>
        <v>0</v>
      </c>
      <c r="L122" s="250">
        <f t="shared" si="2"/>
        <v>0</v>
      </c>
      <c r="M122" s="250">
        <f t="shared" si="2"/>
        <v>0</v>
      </c>
      <c r="N122" s="250">
        <f t="shared" si="2"/>
        <v>0</v>
      </c>
      <c r="O122" s="248"/>
      <c r="P122" s="249"/>
      <c r="Q122" s="484" t="s">
        <v>68</v>
      </c>
      <c r="R122" s="485"/>
      <c r="S122" s="359"/>
      <c r="T122" s="359"/>
      <c r="U122" s="359"/>
      <c r="V122" s="359"/>
      <c r="W122" s="359"/>
      <c r="X122" s="360"/>
      <c r="Y122" s="361"/>
      <c r="Z122" s="361"/>
      <c r="AA122" s="361"/>
      <c r="AB122" s="361"/>
      <c r="AC122" s="361"/>
      <c r="AD122" s="361"/>
      <c r="AE122" s="6"/>
      <c r="AF122" s="6"/>
      <c r="AG122" s="6"/>
    </row>
    <row r="123" spans="1:33" s="23" customFormat="1" ht="15" customHeight="1">
      <c r="A123" s="507" t="str">
        <f t="shared" si="3"/>
        <v># 11</v>
      </c>
      <c r="B123" s="508"/>
      <c r="C123" s="247">
        <f t="shared" si="4"/>
        <v>0</v>
      </c>
      <c r="D123" s="247">
        <f t="shared" si="2"/>
        <v>0</v>
      </c>
      <c r="E123" s="247">
        <f t="shared" si="2"/>
        <v>0</v>
      </c>
      <c r="F123" s="247">
        <f t="shared" si="2"/>
        <v>0</v>
      </c>
      <c r="G123" s="247">
        <f t="shared" si="2"/>
        <v>0</v>
      </c>
      <c r="H123" s="247">
        <f t="shared" si="2"/>
        <v>0</v>
      </c>
      <c r="I123" s="247">
        <f t="shared" si="2"/>
        <v>0</v>
      </c>
      <c r="J123" s="247">
        <f t="shared" si="2"/>
        <v>0</v>
      </c>
      <c r="K123" s="247">
        <f t="shared" si="2"/>
        <v>0</v>
      </c>
      <c r="L123" s="247">
        <f t="shared" si="2"/>
        <v>0</v>
      </c>
      <c r="M123" s="247">
        <f t="shared" si="2"/>
        <v>0</v>
      </c>
      <c r="N123" s="247">
        <f t="shared" si="2"/>
        <v>0</v>
      </c>
      <c r="O123" s="248"/>
      <c r="P123" s="249"/>
      <c r="Q123" s="480" t="s">
        <v>67</v>
      </c>
      <c r="R123" s="481"/>
      <c r="S123" s="356"/>
      <c r="T123" s="356"/>
      <c r="U123" s="356"/>
      <c r="V123" s="356"/>
      <c r="W123" s="356"/>
      <c r="X123" s="357"/>
      <c r="Y123" s="358"/>
      <c r="Z123" s="358"/>
      <c r="AA123" s="358"/>
      <c r="AB123" s="358"/>
      <c r="AC123" s="358"/>
      <c r="AD123" s="358"/>
      <c r="AE123" s="6"/>
      <c r="AF123" s="6"/>
      <c r="AG123" s="6"/>
    </row>
    <row r="124" spans="1:37" ht="15" customHeight="1">
      <c r="A124" s="626" t="str">
        <f t="shared" si="3"/>
        <v># 12</v>
      </c>
      <c r="B124" s="627"/>
      <c r="C124" s="251">
        <f t="shared" si="4"/>
        <v>0</v>
      </c>
      <c r="D124" s="251">
        <f t="shared" si="2"/>
        <v>0</v>
      </c>
      <c r="E124" s="251">
        <f t="shared" si="2"/>
        <v>0</v>
      </c>
      <c r="F124" s="251">
        <f t="shared" si="2"/>
        <v>0</v>
      </c>
      <c r="G124" s="251">
        <f t="shared" si="2"/>
        <v>0</v>
      </c>
      <c r="H124" s="251">
        <f t="shared" si="2"/>
        <v>0</v>
      </c>
      <c r="I124" s="251">
        <f t="shared" si="2"/>
        <v>0</v>
      </c>
      <c r="J124" s="251">
        <f t="shared" si="2"/>
        <v>0</v>
      </c>
      <c r="K124" s="251">
        <f t="shared" si="2"/>
        <v>0</v>
      </c>
      <c r="L124" s="251">
        <f t="shared" si="2"/>
        <v>0</v>
      </c>
      <c r="M124" s="251">
        <f t="shared" si="2"/>
        <v>0</v>
      </c>
      <c r="N124" s="251">
        <f t="shared" si="2"/>
        <v>0</v>
      </c>
      <c r="O124" s="248"/>
      <c r="P124" s="249"/>
      <c r="Q124" s="484" t="s">
        <v>78</v>
      </c>
      <c r="R124" s="485"/>
      <c r="S124" s="359"/>
      <c r="T124" s="359"/>
      <c r="U124" s="359"/>
      <c r="V124" s="359"/>
      <c r="W124" s="359"/>
      <c r="X124" s="360"/>
      <c r="Y124" s="361"/>
      <c r="Z124" s="361"/>
      <c r="AA124" s="361"/>
      <c r="AB124" s="361"/>
      <c r="AC124" s="361"/>
      <c r="AD124" s="361"/>
      <c r="AH124" s="23"/>
      <c r="AI124" s="23"/>
      <c r="AJ124" s="23"/>
      <c r="AK124" s="23"/>
    </row>
    <row r="125" spans="1:37" ht="15" customHeight="1">
      <c r="A125" s="401"/>
      <c r="B125" s="506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5"/>
      <c r="P125" s="246"/>
      <c r="Q125" s="502"/>
      <c r="R125" s="502"/>
      <c r="S125" s="229"/>
      <c r="T125" s="229"/>
      <c r="U125" s="229"/>
      <c r="V125" s="229"/>
      <c r="W125" s="229"/>
      <c r="X125" s="122"/>
      <c r="Y125" s="122"/>
      <c r="Z125" s="341"/>
      <c r="AA125" s="341"/>
      <c r="AB125" s="341"/>
      <c r="AC125" s="341"/>
      <c r="AD125" s="341"/>
      <c r="AH125" s="23"/>
      <c r="AI125" s="23"/>
      <c r="AJ125" s="23"/>
      <c r="AK125" s="23"/>
    </row>
    <row r="126" spans="1:37" ht="15" customHeight="1">
      <c r="A126" s="503" t="s">
        <v>8</v>
      </c>
      <c r="B126" s="503"/>
      <c r="C126" s="252">
        <f aca="true" t="shared" si="5" ref="C126:N126">AVERAGE(C113:C124)</f>
        <v>0</v>
      </c>
      <c r="D126" s="252">
        <f t="shared" si="5"/>
        <v>0</v>
      </c>
      <c r="E126" s="252">
        <f t="shared" si="5"/>
        <v>0</v>
      </c>
      <c r="F126" s="252">
        <f t="shared" si="5"/>
        <v>0</v>
      </c>
      <c r="G126" s="252">
        <f t="shared" si="5"/>
        <v>0</v>
      </c>
      <c r="H126" s="252">
        <f t="shared" si="5"/>
        <v>0</v>
      </c>
      <c r="I126" s="252">
        <f t="shared" si="5"/>
        <v>0</v>
      </c>
      <c r="J126" s="252">
        <f t="shared" si="5"/>
        <v>0</v>
      </c>
      <c r="K126" s="252">
        <f t="shared" si="5"/>
        <v>0</v>
      </c>
      <c r="L126" s="252">
        <f t="shared" si="5"/>
        <v>0</v>
      </c>
      <c r="M126" s="252">
        <f t="shared" si="5"/>
        <v>0</v>
      </c>
      <c r="N126" s="252">
        <f t="shared" si="5"/>
        <v>0</v>
      </c>
      <c r="O126" s="253" t="s">
        <v>2</v>
      </c>
      <c r="P126" s="254">
        <f>SUM(C126:N126)</f>
        <v>0</v>
      </c>
      <c r="Q126" s="497" t="s">
        <v>8</v>
      </c>
      <c r="R126" s="497"/>
      <c r="S126" s="257" t="e">
        <f aca="true" t="shared" si="6" ref="S126:AD126">AVERAGE(S113:S124)</f>
        <v>#DIV/0!</v>
      </c>
      <c r="T126" s="257" t="e">
        <f t="shared" si="6"/>
        <v>#DIV/0!</v>
      </c>
      <c r="U126" s="257" t="e">
        <f t="shared" si="6"/>
        <v>#DIV/0!</v>
      </c>
      <c r="V126" s="257" t="e">
        <f t="shared" si="6"/>
        <v>#DIV/0!</v>
      </c>
      <c r="W126" s="257" t="e">
        <f t="shared" si="6"/>
        <v>#DIV/0!</v>
      </c>
      <c r="X126" s="257" t="e">
        <f t="shared" si="6"/>
        <v>#DIV/0!</v>
      </c>
      <c r="Y126" s="257" t="e">
        <f t="shared" si="6"/>
        <v>#DIV/0!</v>
      </c>
      <c r="Z126" s="257" t="e">
        <f t="shared" si="6"/>
        <v>#DIV/0!</v>
      </c>
      <c r="AA126" s="257" t="e">
        <f>AVERAGE(AA113:AA124)</f>
        <v>#DIV/0!</v>
      </c>
      <c r="AB126" s="257" t="e">
        <f>AVERAGE(AB113:AB124)</f>
        <v>#DIV/0!</v>
      </c>
      <c r="AC126" s="257" t="e">
        <f>AVERAGE(AC113:AC124)</f>
        <v>#DIV/0!</v>
      </c>
      <c r="AD126" s="257" t="e">
        <f t="shared" si="6"/>
        <v>#DIV/0!</v>
      </c>
      <c r="AE126" s="258"/>
      <c r="AF126" s="259" t="s">
        <v>2</v>
      </c>
      <c r="AG126" s="260" t="e">
        <f>SUM(S126:AD126)</f>
        <v>#DIV/0!</v>
      </c>
      <c r="AH126" s="23"/>
      <c r="AI126" s="23"/>
      <c r="AJ126" s="23"/>
      <c r="AK126" s="23"/>
    </row>
    <row r="127" spans="1:37" ht="15" customHeight="1">
      <c r="A127" s="504" t="s">
        <v>1</v>
      </c>
      <c r="B127" s="504"/>
      <c r="C127" s="251" t="str">
        <f aca="true" t="shared" si="7" ref="C127:N127">IF(C160=0,"0,00",(STDEV(C113:C124)*100/C126))</f>
        <v>0,00</v>
      </c>
      <c r="D127" s="251" t="str">
        <f t="shared" si="7"/>
        <v>0,00</v>
      </c>
      <c r="E127" s="251" t="str">
        <f t="shared" si="7"/>
        <v>0,00</v>
      </c>
      <c r="F127" s="251" t="str">
        <f t="shared" si="7"/>
        <v>0,00</v>
      </c>
      <c r="G127" s="251" t="str">
        <f t="shared" si="7"/>
        <v>0,00</v>
      </c>
      <c r="H127" s="251" t="str">
        <f t="shared" si="7"/>
        <v>0,00</v>
      </c>
      <c r="I127" s="251" t="str">
        <f t="shared" si="7"/>
        <v>0,00</v>
      </c>
      <c r="J127" s="251" t="str">
        <f t="shared" si="7"/>
        <v>0,00</v>
      </c>
      <c r="K127" s="251" t="str">
        <f t="shared" si="7"/>
        <v>0,00</v>
      </c>
      <c r="L127" s="251" t="str">
        <f t="shared" si="7"/>
        <v>0,00</v>
      </c>
      <c r="M127" s="251" t="str">
        <f t="shared" si="7"/>
        <v>0,00</v>
      </c>
      <c r="N127" s="251" t="str">
        <f t="shared" si="7"/>
        <v>0,00</v>
      </c>
      <c r="O127" s="255"/>
      <c r="P127" s="256"/>
      <c r="Q127" s="505" t="s">
        <v>1</v>
      </c>
      <c r="R127" s="505"/>
      <c r="S127" s="261" t="e">
        <f aca="true" t="shared" si="8" ref="S127:X127">STDEV(S113:S124)*100/S126</f>
        <v>#DIV/0!</v>
      </c>
      <c r="T127" s="261" t="e">
        <f t="shared" si="8"/>
        <v>#DIV/0!</v>
      </c>
      <c r="U127" s="261" t="e">
        <f t="shared" si="8"/>
        <v>#DIV/0!</v>
      </c>
      <c r="V127" s="261" t="e">
        <f t="shared" si="8"/>
        <v>#DIV/0!</v>
      </c>
      <c r="W127" s="261" t="e">
        <f t="shared" si="8"/>
        <v>#DIV/0!</v>
      </c>
      <c r="X127" s="261" t="e">
        <f t="shared" si="8"/>
        <v>#DIV/0!</v>
      </c>
      <c r="Y127" s="261" t="e">
        <f aca="true" t="shared" si="9" ref="Y127:AD127">STDEV(Y113:Y124)*100/Y126</f>
        <v>#DIV/0!</v>
      </c>
      <c r="Z127" s="261" t="e">
        <f t="shared" si="9"/>
        <v>#DIV/0!</v>
      </c>
      <c r="AA127" s="261" t="e">
        <f t="shared" si="9"/>
        <v>#DIV/0!</v>
      </c>
      <c r="AB127" s="261" t="e">
        <f t="shared" si="9"/>
        <v>#DIV/0!</v>
      </c>
      <c r="AC127" s="261" t="e">
        <f t="shared" si="9"/>
        <v>#DIV/0!</v>
      </c>
      <c r="AD127" s="261" t="e">
        <f t="shared" si="9"/>
        <v>#DIV/0!</v>
      </c>
      <c r="AE127" s="258"/>
      <c r="AF127" s="258"/>
      <c r="AG127" s="262"/>
      <c r="AH127" s="23"/>
      <c r="AI127" s="23"/>
      <c r="AJ127" s="23"/>
      <c r="AK127" s="23"/>
    </row>
    <row r="128" spans="1:37" ht="15" customHeight="1">
      <c r="A128" s="218"/>
      <c r="B128" s="118"/>
      <c r="C128" s="219"/>
      <c r="D128" s="219"/>
      <c r="E128" s="118"/>
      <c r="F128" s="118"/>
      <c r="G128" s="118"/>
      <c r="H128" s="118"/>
      <c r="I128" s="219"/>
      <c r="J128" s="219"/>
      <c r="K128" s="219"/>
      <c r="L128" s="219"/>
      <c r="M128" s="219"/>
      <c r="N128" s="219"/>
      <c r="O128" s="118"/>
      <c r="P128" s="216"/>
      <c r="AH128" s="23"/>
      <c r="AI128" s="23"/>
      <c r="AJ128" s="23"/>
      <c r="AK128" s="23"/>
    </row>
    <row r="129" spans="1:37" ht="15" customHeight="1">
      <c r="A129" s="176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137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3"/>
      <c r="AI129" s="23"/>
      <c r="AJ129" s="23"/>
      <c r="AK129" s="23"/>
    </row>
    <row r="130" spans="1:37" ht="15" customHeight="1">
      <c r="A130" s="176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137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3"/>
      <c r="AI130" s="23"/>
      <c r="AJ130" s="23"/>
      <c r="AK130" s="23"/>
    </row>
    <row r="131" spans="1:37" ht="15" customHeight="1">
      <c r="A131" s="65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137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3"/>
      <c r="AI131" s="23"/>
      <c r="AJ131" s="23"/>
      <c r="AK131" s="23"/>
    </row>
    <row r="132" spans="1:37" ht="15" customHeight="1">
      <c r="A132" s="80"/>
      <c r="B132" s="66"/>
      <c r="C132" s="317"/>
      <c r="D132" s="317"/>
      <c r="E132" s="317"/>
      <c r="F132" s="317"/>
      <c r="G132" s="317"/>
      <c r="H132" s="317"/>
      <c r="I132" s="66"/>
      <c r="J132" s="66"/>
      <c r="K132" s="81"/>
      <c r="L132" s="81"/>
      <c r="M132" s="81"/>
      <c r="N132" s="66"/>
      <c r="O132" s="66"/>
      <c r="P132" s="177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3"/>
      <c r="AI132" s="23"/>
      <c r="AJ132" s="23"/>
      <c r="AK132" s="23"/>
    </row>
    <row r="133" spans="1:37" s="39" customFormat="1" ht="15" customHeight="1">
      <c r="A133" s="68"/>
      <c r="B133" s="66"/>
      <c r="C133" s="66"/>
      <c r="D133" s="81"/>
      <c r="E133" s="81"/>
      <c r="F133" s="81"/>
      <c r="G133" s="81"/>
      <c r="H133" s="66"/>
      <c r="I133" s="66"/>
      <c r="J133" s="66"/>
      <c r="K133" s="66"/>
      <c r="L133" s="66"/>
      <c r="M133" s="66"/>
      <c r="N133" s="66"/>
      <c r="O133" s="66"/>
      <c r="P133" s="17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8"/>
      <c r="AI133" s="38"/>
      <c r="AJ133" s="38"/>
      <c r="AK133" s="38"/>
    </row>
    <row r="134" spans="1:37" s="39" customFormat="1" ht="15" customHeight="1">
      <c r="A134" s="68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17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8"/>
      <c r="AI134" s="38"/>
      <c r="AJ134" s="38"/>
      <c r="AK134" s="38"/>
    </row>
    <row r="135" spans="1:37" s="39" customFormat="1" ht="15" customHeight="1">
      <c r="A135" s="68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17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8"/>
      <c r="AI135" s="38"/>
      <c r="AJ135" s="38"/>
      <c r="AK135" s="38"/>
    </row>
    <row r="136" spans="1:37" s="39" customFormat="1" ht="15" customHeight="1">
      <c r="A136" s="69"/>
      <c r="B136" s="70"/>
      <c r="C136" s="70"/>
      <c r="D136" s="82"/>
      <c r="E136" s="70"/>
      <c r="F136" s="70"/>
      <c r="G136" s="70"/>
      <c r="H136" s="70"/>
      <c r="I136" s="82"/>
      <c r="J136" s="82"/>
      <c r="K136" s="70"/>
      <c r="L136" s="70"/>
      <c r="M136" s="70"/>
      <c r="N136" s="70"/>
      <c r="O136" s="70"/>
      <c r="P136" s="71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8"/>
      <c r="AI136" s="38"/>
      <c r="AJ136" s="38"/>
      <c r="AK136" s="38"/>
    </row>
    <row r="137" spans="1:37" s="9" customFormat="1" ht="15" customHeight="1">
      <c r="A137" s="394" t="str">
        <f>A10</f>
        <v>                                                                                      Perfil de Dissolução Comparativo</v>
      </c>
      <c r="B137" s="395">
        <f>A1</f>
        <v>0</v>
      </c>
      <c r="C137" s="395"/>
      <c r="D137" s="395"/>
      <c r="E137" s="395"/>
      <c r="F137" s="395"/>
      <c r="G137" s="395"/>
      <c r="H137" s="395"/>
      <c r="I137" s="395"/>
      <c r="J137" s="395"/>
      <c r="K137" s="395"/>
      <c r="L137" s="395"/>
      <c r="M137" s="395"/>
      <c r="N137" s="395"/>
      <c r="O137" s="395"/>
      <c r="P137" s="396"/>
      <c r="Q137" s="30"/>
      <c r="R137" s="31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</row>
    <row r="138" spans="1:37" s="9" customFormat="1" ht="15" customHeight="1">
      <c r="A138" s="440" t="str">
        <f>A11</f>
        <v>Número</v>
      </c>
      <c r="B138" s="441"/>
      <c r="C138" s="462" t="str">
        <f>C11</f>
        <v>Nome do Estudo</v>
      </c>
      <c r="D138" s="463"/>
      <c r="E138" s="463"/>
      <c r="F138" s="463"/>
      <c r="G138" s="463"/>
      <c r="H138" s="463"/>
      <c r="I138" s="463"/>
      <c r="J138" s="463"/>
      <c r="K138" s="463"/>
      <c r="L138" s="463"/>
      <c r="M138" s="463"/>
      <c r="N138" s="464"/>
      <c r="O138" s="397" t="str">
        <f>O11</f>
        <v>Período do Estudo</v>
      </c>
      <c r="P138" s="398"/>
      <c r="Q138" s="30"/>
      <c r="R138" s="31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</row>
    <row r="139" spans="1:37" s="9" customFormat="1" ht="15" customHeight="1">
      <c r="A139" s="442">
        <f>A12</f>
        <v>0</v>
      </c>
      <c r="B139" s="443"/>
      <c r="C139" s="403">
        <f>C12</f>
        <v>0</v>
      </c>
      <c r="D139" s="404"/>
      <c r="E139" s="404"/>
      <c r="F139" s="404"/>
      <c r="G139" s="404"/>
      <c r="H139" s="404"/>
      <c r="I139" s="404"/>
      <c r="J139" s="404"/>
      <c r="K139" s="404"/>
      <c r="L139" s="404"/>
      <c r="M139" s="404"/>
      <c r="N139" s="405"/>
      <c r="O139" s="616">
        <f>O12</f>
        <v>0</v>
      </c>
      <c r="P139" s="617"/>
      <c r="Q139" s="31"/>
      <c r="R139" s="31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</row>
    <row r="140" spans="1:37" s="9" customFormat="1" ht="15" customHeight="1">
      <c r="A140" s="444"/>
      <c r="B140" s="445"/>
      <c r="C140" s="406"/>
      <c r="D140" s="407"/>
      <c r="E140" s="407"/>
      <c r="F140" s="407"/>
      <c r="G140" s="407"/>
      <c r="H140" s="407"/>
      <c r="I140" s="407"/>
      <c r="J140" s="407"/>
      <c r="K140" s="407"/>
      <c r="L140" s="407"/>
      <c r="M140" s="407"/>
      <c r="N140" s="408"/>
      <c r="O140" s="618"/>
      <c r="P140" s="619"/>
      <c r="Q140" s="31"/>
      <c r="R140" s="31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</row>
    <row r="141" spans="1:37" s="9" customFormat="1" ht="15" customHeight="1">
      <c r="A141" s="65"/>
      <c r="B141" s="215"/>
      <c r="C141" s="92"/>
      <c r="D141" s="9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92"/>
      <c r="P141" s="150"/>
      <c r="Q141" s="31"/>
      <c r="R141" s="31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</row>
    <row r="142" spans="1:37" s="9" customFormat="1" ht="15" customHeight="1">
      <c r="A142" s="65"/>
      <c r="B142" s="312" t="s">
        <v>43</v>
      </c>
      <c r="C142" s="92"/>
      <c r="D142" s="9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92"/>
      <c r="P142" s="150"/>
      <c r="Q142" s="31"/>
      <c r="R142" s="31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</row>
    <row r="143" spans="1:37" s="9" customFormat="1" ht="15" customHeight="1">
      <c r="A143" s="629" t="str">
        <f>Q143</f>
        <v>Nome do medicamento referência</v>
      </c>
      <c r="B143" s="630"/>
      <c r="C143" s="630"/>
      <c r="D143" s="630"/>
      <c r="E143" s="630"/>
      <c r="F143" s="657" t="str">
        <f>V143</f>
        <v>: % Dissolvida do fármaco</v>
      </c>
      <c r="G143" s="658"/>
      <c r="H143" s="658"/>
      <c r="I143" s="658"/>
      <c r="J143" s="658"/>
      <c r="K143" s="658"/>
      <c r="L143" s="658"/>
      <c r="M143" s="658"/>
      <c r="N143" s="659"/>
      <c r="O143" s="327"/>
      <c r="P143" s="328"/>
      <c r="Q143" s="672" t="s">
        <v>121</v>
      </c>
      <c r="R143" s="673"/>
      <c r="S143" s="673"/>
      <c r="T143" s="673"/>
      <c r="U143" s="673"/>
      <c r="V143" s="671" t="s">
        <v>122</v>
      </c>
      <c r="W143" s="671"/>
      <c r="X143" s="671"/>
      <c r="Y143" s="671"/>
      <c r="Z143" s="671"/>
      <c r="AA143" s="671"/>
      <c r="AB143" s="671"/>
      <c r="AC143" s="671"/>
      <c r="AD143" s="671"/>
      <c r="AE143" s="214"/>
      <c r="AF143" s="214"/>
      <c r="AH143" s="30"/>
      <c r="AI143" s="30"/>
      <c r="AJ143" s="30"/>
      <c r="AK143" s="30"/>
    </row>
    <row r="144" spans="1:37" s="13" customFormat="1" ht="15" customHeight="1">
      <c r="A144" s="498" t="s">
        <v>3</v>
      </c>
      <c r="B144" s="499"/>
      <c r="C144" s="263">
        <f>S144</f>
        <v>1</v>
      </c>
      <c r="D144" s="263">
        <f aca="true" t="shared" si="10" ref="D144:N145">T144</f>
        <v>2</v>
      </c>
      <c r="E144" s="263">
        <f t="shared" si="10"/>
        <v>4</v>
      </c>
      <c r="F144" s="263">
        <f t="shared" si="10"/>
        <v>10</v>
      </c>
      <c r="G144" s="263">
        <f t="shared" si="10"/>
        <v>30</v>
      </c>
      <c r="H144" s="263">
        <f t="shared" si="10"/>
        <v>60</v>
      </c>
      <c r="I144" s="263">
        <f t="shared" si="10"/>
        <v>120</v>
      </c>
      <c r="J144" s="263">
        <f t="shared" si="10"/>
        <v>240</v>
      </c>
      <c r="K144" s="263">
        <f t="shared" si="10"/>
        <v>360</v>
      </c>
      <c r="L144" s="263">
        <f t="shared" si="10"/>
        <v>480</v>
      </c>
      <c r="M144" s="263">
        <f t="shared" si="10"/>
        <v>599</v>
      </c>
      <c r="N144" s="263">
        <f t="shared" si="10"/>
        <v>600</v>
      </c>
      <c r="O144" s="243"/>
      <c r="P144" s="244"/>
      <c r="Q144" s="492" t="s">
        <v>3</v>
      </c>
      <c r="R144" s="493"/>
      <c r="S144" s="220">
        <v>1</v>
      </c>
      <c r="T144" s="221">
        <v>2</v>
      </c>
      <c r="U144" s="221">
        <v>4</v>
      </c>
      <c r="V144" s="221">
        <v>10</v>
      </c>
      <c r="W144" s="221">
        <v>30</v>
      </c>
      <c r="X144" s="221">
        <v>60</v>
      </c>
      <c r="Y144" s="221">
        <v>120</v>
      </c>
      <c r="Z144" s="221">
        <v>240</v>
      </c>
      <c r="AA144" s="355">
        <v>360</v>
      </c>
      <c r="AB144" s="355">
        <v>480</v>
      </c>
      <c r="AC144" s="355">
        <v>599</v>
      </c>
      <c r="AD144" s="355">
        <v>600</v>
      </c>
      <c r="AE144" s="9"/>
      <c r="AF144" s="9"/>
      <c r="AH144" s="33"/>
      <c r="AI144" s="33"/>
      <c r="AJ144" s="33"/>
      <c r="AK144" s="33"/>
    </row>
    <row r="145" spans="1:58" s="14" customFormat="1" ht="15" customHeight="1">
      <c r="A145" s="494" t="s">
        <v>4</v>
      </c>
      <c r="B145" s="495"/>
      <c r="C145" s="264">
        <f>S145</f>
        <v>900</v>
      </c>
      <c r="D145" s="264">
        <f t="shared" si="10"/>
        <v>900</v>
      </c>
      <c r="E145" s="264">
        <f t="shared" si="10"/>
        <v>900</v>
      </c>
      <c r="F145" s="264">
        <f t="shared" si="10"/>
        <v>900</v>
      </c>
      <c r="G145" s="264">
        <f t="shared" si="10"/>
        <v>900</v>
      </c>
      <c r="H145" s="264">
        <f t="shared" si="10"/>
        <v>900</v>
      </c>
      <c r="I145" s="264">
        <f t="shared" si="10"/>
        <v>900</v>
      </c>
      <c r="J145" s="264">
        <f t="shared" si="10"/>
        <v>900</v>
      </c>
      <c r="K145" s="264">
        <f t="shared" si="10"/>
        <v>900</v>
      </c>
      <c r="L145" s="264">
        <f t="shared" si="10"/>
        <v>900</v>
      </c>
      <c r="M145" s="264">
        <f t="shared" si="10"/>
        <v>900</v>
      </c>
      <c r="N145" s="264">
        <f t="shared" si="10"/>
        <v>900</v>
      </c>
      <c r="O145" s="243"/>
      <c r="P145" s="244"/>
      <c r="Q145" s="496" t="s">
        <v>4</v>
      </c>
      <c r="R145" s="497"/>
      <c r="S145" s="224">
        <v>900</v>
      </c>
      <c r="T145" s="342">
        <f aca="true" t="shared" si="11" ref="T145:AB145">S145</f>
        <v>900</v>
      </c>
      <c r="U145" s="342">
        <f t="shared" si="11"/>
        <v>900</v>
      </c>
      <c r="V145" s="342">
        <f t="shared" si="11"/>
        <v>900</v>
      </c>
      <c r="W145" s="342">
        <f t="shared" si="11"/>
        <v>900</v>
      </c>
      <c r="X145" s="342">
        <f t="shared" si="11"/>
        <v>900</v>
      </c>
      <c r="Y145" s="342">
        <f t="shared" si="11"/>
        <v>900</v>
      </c>
      <c r="Z145" s="342">
        <f t="shared" si="11"/>
        <v>900</v>
      </c>
      <c r="AA145" s="342">
        <f t="shared" si="11"/>
        <v>900</v>
      </c>
      <c r="AB145" s="342">
        <f t="shared" si="11"/>
        <v>900</v>
      </c>
      <c r="AC145" s="342">
        <f>Y145</f>
        <v>900</v>
      </c>
      <c r="AD145" s="342">
        <f>Z145</f>
        <v>900</v>
      </c>
      <c r="AE145" s="9"/>
      <c r="AF145" s="9"/>
      <c r="AG145" s="13"/>
      <c r="AH145" s="40"/>
      <c r="AI145" s="40"/>
      <c r="AJ145" s="40"/>
      <c r="AK145" s="40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</row>
    <row r="146" spans="1:58" s="16" customFormat="1" ht="15" customHeight="1">
      <c r="A146" s="498"/>
      <c r="B146" s="499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6"/>
      <c r="Q146" s="500"/>
      <c r="R146" s="501"/>
      <c r="S146" s="225"/>
      <c r="T146" s="226"/>
      <c r="U146" s="226"/>
      <c r="V146" s="226"/>
      <c r="W146" s="226"/>
      <c r="X146" s="226"/>
      <c r="Y146" s="226"/>
      <c r="Z146" s="343"/>
      <c r="AA146" s="343"/>
      <c r="AB146" s="343"/>
      <c r="AC146" s="344"/>
      <c r="AD146" s="344"/>
      <c r="AE146" s="227"/>
      <c r="AF146" s="227"/>
      <c r="AG146" s="228"/>
      <c r="AH146" s="166"/>
      <c r="AI146" s="5"/>
      <c r="AJ146" s="5"/>
      <c r="AK146" s="5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</row>
    <row r="147" spans="1:58" s="16" customFormat="1" ht="15" customHeight="1">
      <c r="A147" s="478" t="str">
        <f>Q147</f>
        <v># 1</v>
      </c>
      <c r="B147" s="479"/>
      <c r="C147" s="265">
        <f>S147</f>
        <v>0</v>
      </c>
      <c r="D147" s="265">
        <f aca="true" t="shared" si="12" ref="D147:N158">T147</f>
        <v>0</v>
      </c>
      <c r="E147" s="265">
        <f t="shared" si="12"/>
        <v>0</v>
      </c>
      <c r="F147" s="265">
        <f t="shared" si="12"/>
        <v>0</v>
      </c>
      <c r="G147" s="265">
        <f t="shared" si="12"/>
        <v>0</v>
      </c>
      <c r="H147" s="265">
        <f t="shared" si="12"/>
        <v>0</v>
      </c>
      <c r="I147" s="265">
        <f t="shared" si="12"/>
        <v>0</v>
      </c>
      <c r="J147" s="265">
        <f t="shared" si="12"/>
        <v>0</v>
      </c>
      <c r="K147" s="265">
        <f t="shared" si="12"/>
        <v>0</v>
      </c>
      <c r="L147" s="265">
        <f t="shared" si="12"/>
        <v>0</v>
      </c>
      <c r="M147" s="265">
        <f t="shared" si="12"/>
        <v>0</v>
      </c>
      <c r="N147" s="265">
        <f t="shared" si="12"/>
        <v>0</v>
      </c>
      <c r="O147" s="248"/>
      <c r="P147" s="249"/>
      <c r="Q147" s="480" t="s">
        <v>77</v>
      </c>
      <c r="R147" s="481"/>
      <c r="S147" s="362"/>
      <c r="T147" s="362"/>
      <c r="U147" s="362"/>
      <c r="V147" s="362"/>
      <c r="W147" s="362"/>
      <c r="X147" s="362"/>
      <c r="Y147" s="362"/>
      <c r="Z147" s="362"/>
      <c r="AA147" s="362"/>
      <c r="AB147" s="362"/>
      <c r="AC147" s="362"/>
      <c r="AD147" s="362"/>
      <c r="AE147" s="6"/>
      <c r="AF147" s="6"/>
      <c r="AH147" s="5"/>
      <c r="AI147" s="5"/>
      <c r="AJ147" s="5"/>
      <c r="AK147" s="5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</row>
    <row r="148" spans="1:58" s="16" customFormat="1" ht="15" customHeight="1">
      <c r="A148" s="482" t="str">
        <f aca="true" t="shared" si="13" ref="A148:A158">Q148</f>
        <v># 2</v>
      </c>
      <c r="B148" s="483"/>
      <c r="C148" s="240">
        <f aca="true" t="shared" si="14" ref="C148:C158">S148</f>
        <v>0</v>
      </c>
      <c r="D148" s="240">
        <f t="shared" si="12"/>
        <v>0</v>
      </c>
      <c r="E148" s="240">
        <f t="shared" si="12"/>
        <v>0</v>
      </c>
      <c r="F148" s="240">
        <f t="shared" si="12"/>
        <v>0</v>
      </c>
      <c r="G148" s="240">
        <f t="shared" si="12"/>
        <v>0</v>
      </c>
      <c r="H148" s="240">
        <f t="shared" si="12"/>
        <v>0</v>
      </c>
      <c r="I148" s="240">
        <f t="shared" si="12"/>
        <v>0</v>
      </c>
      <c r="J148" s="240">
        <f t="shared" si="12"/>
        <v>0</v>
      </c>
      <c r="K148" s="240">
        <f t="shared" si="12"/>
        <v>0</v>
      </c>
      <c r="L148" s="240">
        <f t="shared" si="12"/>
        <v>0</v>
      </c>
      <c r="M148" s="240">
        <f t="shared" si="12"/>
        <v>0</v>
      </c>
      <c r="N148" s="240">
        <f t="shared" si="12"/>
        <v>0</v>
      </c>
      <c r="O148" s="248"/>
      <c r="P148" s="249"/>
      <c r="Q148" s="484" t="s">
        <v>76</v>
      </c>
      <c r="R148" s="485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6"/>
      <c r="AF148" s="6"/>
      <c r="AH148" s="5"/>
      <c r="AI148" s="5"/>
      <c r="AJ148" s="5"/>
      <c r="AK148" s="5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</row>
    <row r="149" spans="1:58" s="16" customFormat="1" ht="15" customHeight="1">
      <c r="A149" s="478" t="str">
        <f t="shared" si="13"/>
        <v># 3</v>
      </c>
      <c r="B149" s="479"/>
      <c r="C149" s="265">
        <f t="shared" si="14"/>
        <v>0</v>
      </c>
      <c r="D149" s="265">
        <f t="shared" si="12"/>
        <v>0</v>
      </c>
      <c r="E149" s="265">
        <f t="shared" si="12"/>
        <v>0</v>
      </c>
      <c r="F149" s="265">
        <f t="shared" si="12"/>
        <v>0</v>
      </c>
      <c r="G149" s="265">
        <f t="shared" si="12"/>
        <v>0</v>
      </c>
      <c r="H149" s="265">
        <f t="shared" si="12"/>
        <v>0</v>
      </c>
      <c r="I149" s="265">
        <f t="shared" si="12"/>
        <v>0</v>
      </c>
      <c r="J149" s="265">
        <f t="shared" si="12"/>
        <v>0</v>
      </c>
      <c r="K149" s="265">
        <f t="shared" si="12"/>
        <v>0</v>
      </c>
      <c r="L149" s="265">
        <f t="shared" si="12"/>
        <v>0</v>
      </c>
      <c r="M149" s="265">
        <f t="shared" si="12"/>
        <v>0</v>
      </c>
      <c r="N149" s="265">
        <f t="shared" si="12"/>
        <v>0</v>
      </c>
      <c r="O149" s="248"/>
      <c r="P149" s="249"/>
      <c r="Q149" s="480" t="s">
        <v>75</v>
      </c>
      <c r="R149" s="481"/>
      <c r="S149" s="362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62"/>
      <c r="AE149" s="6"/>
      <c r="AF149" s="6"/>
      <c r="AH149" s="5"/>
      <c r="AI149" s="5"/>
      <c r="AJ149" s="5"/>
      <c r="AK149" s="5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</row>
    <row r="150" spans="1:58" ht="15" customHeight="1">
      <c r="A150" s="482" t="str">
        <f t="shared" si="13"/>
        <v># 4</v>
      </c>
      <c r="B150" s="483"/>
      <c r="C150" s="240">
        <f t="shared" si="14"/>
        <v>0</v>
      </c>
      <c r="D150" s="240">
        <f t="shared" si="12"/>
        <v>0</v>
      </c>
      <c r="E150" s="240">
        <f t="shared" si="12"/>
        <v>0</v>
      </c>
      <c r="F150" s="240">
        <f t="shared" si="12"/>
        <v>0</v>
      </c>
      <c r="G150" s="240">
        <f t="shared" si="12"/>
        <v>0</v>
      </c>
      <c r="H150" s="240">
        <f t="shared" si="12"/>
        <v>0</v>
      </c>
      <c r="I150" s="240">
        <f t="shared" si="12"/>
        <v>0</v>
      </c>
      <c r="J150" s="240">
        <f t="shared" si="12"/>
        <v>0</v>
      </c>
      <c r="K150" s="240">
        <f t="shared" si="12"/>
        <v>0</v>
      </c>
      <c r="L150" s="240">
        <f t="shared" si="12"/>
        <v>0</v>
      </c>
      <c r="M150" s="240">
        <f t="shared" si="12"/>
        <v>0</v>
      </c>
      <c r="N150" s="240">
        <f t="shared" si="12"/>
        <v>0</v>
      </c>
      <c r="O150" s="248"/>
      <c r="P150" s="249"/>
      <c r="Q150" s="484" t="s">
        <v>74</v>
      </c>
      <c r="R150" s="485"/>
      <c r="S150" s="364"/>
      <c r="T150" s="364"/>
      <c r="U150" s="364"/>
      <c r="V150" s="364"/>
      <c r="W150" s="364"/>
      <c r="X150" s="364"/>
      <c r="Y150" s="364"/>
      <c r="Z150" s="364"/>
      <c r="AA150" s="364"/>
      <c r="AB150" s="364"/>
      <c r="AC150" s="364"/>
      <c r="AD150" s="364"/>
      <c r="AH150" s="24"/>
      <c r="AI150" s="24"/>
      <c r="AJ150" s="24"/>
      <c r="AK150" s="24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</row>
    <row r="151" spans="1:58" s="47" customFormat="1" ht="15" customHeight="1">
      <c r="A151" s="478" t="str">
        <f t="shared" si="13"/>
        <v># 5</v>
      </c>
      <c r="B151" s="479"/>
      <c r="C151" s="265">
        <f t="shared" si="14"/>
        <v>0</v>
      </c>
      <c r="D151" s="265">
        <f t="shared" si="12"/>
        <v>0</v>
      </c>
      <c r="E151" s="265">
        <f t="shared" si="12"/>
        <v>0</v>
      </c>
      <c r="F151" s="265">
        <f t="shared" si="12"/>
        <v>0</v>
      </c>
      <c r="G151" s="265">
        <f t="shared" si="12"/>
        <v>0</v>
      </c>
      <c r="H151" s="265">
        <f t="shared" si="12"/>
        <v>0</v>
      </c>
      <c r="I151" s="265">
        <f t="shared" si="12"/>
        <v>0</v>
      </c>
      <c r="J151" s="265">
        <f t="shared" si="12"/>
        <v>0</v>
      </c>
      <c r="K151" s="265">
        <f t="shared" si="12"/>
        <v>0</v>
      </c>
      <c r="L151" s="265">
        <f t="shared" si="12"/>
        <v>0</v>
      </c>
      <c r="M151" s="265">
        <f t="shared" si="12"/>
        <v>0</v>
      </c>
      <c r="N151" s="265">
        <f t="shared" si="12"/>
        <v>0</v>
      </c>
      <c r="O151" s="248"/>
      <c r="P151" s="249"/>
      <c r="Q151" s="480" t="s">
        <v>73</v>
      </c>
      <c r="R151" s="481"/>
      <c r="S151" s="362"/>
      <c r="T151" s="362"/>
      <c r="U151" s="362"/>
      <c r="V151" s="362"/>
      <c r="W151" s="362"/>
      <c r="X151" s="363"/>
      <c r="Y151" s="358"/>
      <c r="Z151" s="358"/>
      <c r="AA151" s="358"/>
      <c r="AB151" s="358"/>
      <c r="AC151" s="358"/>
      <c r="AD151" s="358"/>
      <c r="AE151" s="6"/>
      <c r="AF151" s="6"/>
      <c r="AG151" s="214"/>
      <c r="AH151" s="45"/>
      <c r="AI151" s="45"/>
      <c r="AJ151" s="45"/>
      <c r="AK151" s="45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</row>
    <row r="152" spans="1:58" s="51" customFormat="1" ht="15" customHeight="1">
      <c r="A152" s="482" t="str">
        <f t="shared" si="13"/>
        <v># 6</v>
      </c>
      <c r="B152" s="483"/>
      <c r="C152" s="240">
        <f t="shared" si="14"/>
        <v>0</v>
      </c>
      <c r="D152" s="240">
        <f t="shared" si="12"/>
        <v>0</v>
      </c>
      <c r="E152" s="240">
        <f t="shared" si="12"/>
        <v>0</v>
      </c>
      <c r="F152" s="240">
        <f t="shared" si="12"/>
        <v>0</v>
      </c>
      <c r="G152" s="240">
        <f t="shared" si="12"/>
        <v>0</v>
      </c>
      <c r="H152" s="240">
        <f t="shared" si="12"/>
        <v>0</v>
      </c>
      <c r="I152" s="240">
        <f t="shared" si="12"/>
        <v>0</v>
      </c>
      <c r="J152" s="240">
        <f t="shared" si="12"/>
        <v>0</v>
      </c>
      <c r="K152" s="240">
        <f t="shared" si="12"/>
        <v>0</v>
      </c>
      <c r="L152" s="240">
        <f t="shared" si="12"/>
        <v>0</v>
      </c>
      <c r="M152" s="240">
        <f t="shared" si="12"/>
        <v>0</v>
      </c>
      <c r="N152" s="240">
        <f t="shared" si="12"/>
        <v>0</v>
      </c>
      <c r="O152" s="248"/>
      <c r="P152" s="249"/>
      <c r="Q152" s="484" t="s">
        <v>72</v>
      </c>
      <c r="R152" s="485"/>
      <c r="S152" s="364"/>
      <c r="T152" s="364"/>
      <c r="U152" s="364"/>
      <c r="V152" s="364"/>
      <c r="W152" s="364"/>
      <c r="X152" s="365"/>
      <c r="Y152" s="361"/>
      <c r="Z152" s="361"/>
      <c r="AA152" s="361"/>
      <c r="AB152" s="361"/>
      <c r="AC152" s="361"/>
      <c r="AD152" s="361"/>
      <c r="AE152" s="6"/>
      <c r="AF152" s="6"/>
      <c r="AG152" s="9"/>
      <c r="AH152" s="49"/>
      <c r="AI152" s="49"/>
      <c r="AJ152" s="49"/>
      <c r="AK152" s="49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</row>
    <row r="153" spans="1:58" s="51" customFormat="1" ht="15" customHeight="1">
      <c r="A153" s="478" t="str">
        <f t="shared" si="13"/>
        <v># 7</v>
      </c>
      <c r="B153" s="479"/>
      <c r="C153" s="265">
        <f t="shared" si="14"/>
        <v>0</v>
      </c>
      <c r="D153" s="265">
        <f t="shared" si="12"/>
        <v>0</v>
      </c>
      <c r="E153" s="265">
        <f t="shared" si="12"/>
        <v>0</v>
      </c>
      <c r="F153" s="265">
        <f t="shared" si="12"/>
        <v>0</v>
      </c>
      <c r="G153" s="265">
        <f t="shared" si="12"/>
        <v>0</v>
      </c>
      <c r="H153" s="265">
        <f t="shared" si="12"/>
        <v>0</v>
      </c>
      <c r="I153" s="265">
        <f t="shared" si="12"/>
        <v>0</v>
      </c>
      <c r="J153" s="265">
        <f t="shared" si="12"/>
        <v>0</v>
      </c>
      <c r="K153" s="265">
        <f t="shared" si="12"/>
        <v>0</v>
      </c>
      <c r="L153" s="265">
        <f t="shared" si="12"/>
        <v>0</v>
      </c>
      <c r="M153" s="265">
        <f t="shared" si="12"/>
        <v>0</v>
      </c>
      <c r="N153" s="265">
        <f t="shared" si="12"/>
        <v>0</v>
      </c>
      <c r="O153" s="248"/>
      <c r="P153" s="249"/>
      <c r="Q153" s="480" t="s">
        <v>71</v>
      </c>
      <c r="R153" s="481"/>
      <c r="S153" s="362"/>
      <c r="T153" s="362"/>
      <c r="U153" s="362"/>
      <c r="V153" s="362"/>
      <c r="W153" s="362"/>
      <c r="X153" s="363"/>
      <c r="Y153" s="358"/>
      <c r="Z153" s="358"/>
      <c r="AA153" s="358"/>
      <c r="AB153" s="358"/>
      <c r="AC153" s="358"/>
      <c r="AD153" s="358"/>
      <c r="AE153" s="6"/>
      <c r="AF153" s="6"/>
      <c r="AG153" s="9"/>
      <c r="AH153" s="49"/>
      <c r="AI153" s="49"/>
      <c r="AJ153" s="49"/>
      <c r="AK153" s="49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</row>
    <row r="154" spans="1:58" ht="15" customHeight="1">
      <c r="A154" s="482" t="str">
        <f t="shared" si="13"/>
        <v># 8</v>
      </c>
      <c r="B154" s="483"/>
      <c r="C154" s="240">
        <f t="shared" si="14"/>
        <v>0</v>
      </c>
      <c r="D154" s="240">
        <f t="shared" si="12"/>
        <v>0</v>
      </c>
      <c r="E154" s="240">
        <f t="shared" si="12"/>
        <v>0</v>
      </c>
      <c r="F154" s="240">
        <f t="shared" si="12"/>
        <v>0</v>
      </c>
      <c r="G154" s="240">
        <f t="shared" si="12"/>
        <v>0</v>
      </c>
      <c r="H154" s="240">
        <f t="shared" si="12"/>
        <v>0</v>
      </c>
      <c r="I154" s="240">
        <f t="shared" si="12"/>
        <v>0</v>
      </c>
      <c r="J154" s="240">
        <f t="shared" si="12"/>
        <v>0</v>
      </c>
      <c r="K154" s="240">
        <f t="shared" si="12"/>
        <v>0</v>
      </c>
      <c r="L154" s="240">
        <f t="shared" si="12"/>
        <v>0</v>
      </c>
      <c r="M154" s="240">
        <f t="shared" si="12"/>
        <v>0</v>
      </c>
      <c r="N154" s="240">
        <f t="shared" si="12"/>
        <v>0</v>
      </c>
      <c r="O154" s="248"/>
      <c r="P154" s="249"/>
      <c r="Q154" s="484" t="s">
        <v>70</v>
      </c>
      <c r="R154" s="485"/>
      <c r="S154" s="364"/>
      <c r="T154" s="364"/>
      <c r="U154" s="364"/>
      <c r="V154" s="364"/>
      <c r="W154" s="364"/>
      <c r="X154" s="365"/>
      <c r="Y154" s="361"/>
      <c r="Z154" s="361"/>
      <c r="AA154" s="361"/>
      <c r="AB154" s="361"/>
      <c r="AC154" s="361"/>
      <c r="AD154" s="361"/>
      <c r="AH154" s="24"/>
      <c r="AI154" s="24"/>
      <c r="AJ154" s="24"/>
      <c r="AK154" s="24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</row>
    <row r="155" spans="1:58" ht="15" customHeight="1">
      <c r="A155" s="478" t="str">
        <f t="shared" si="13"/>
        <v># 9</v>
      </c>
      <c r="B155" s="479"/>
      <c r="C155" s="265">
        <f t="shared" si="14"/>
        <v>0</v>
      </c>
      <c r="D155" s="265">
        <f t="shared" si="12"/>
        <v>0</v>
      </c>
      <c r="E155" s="265">
        <f t="shared" si="12"/>
        <v>0</v>
      </c>
      <c r="F155" s="265">
        <f t="shared" si="12"/>
        <v>0</v>
      </c>
      <c r="G155" s="265">
        <f t="shared" si="12"/>
        <v>0</v>
      </c>
      <c r="H155" s="265">
        <f t="shared" si="12"/>
        <v>0</v>
      </c>
      <c r="I155" s="265">
        <f t="shared" si="12"/>
        <v>0</v>
      </c>
      <c r="J155" s="265">
        <f t="shared" si="12"/>
        <v>0</v>
      </c>
      <c r="K155" s="265">
        <f t="shared" si="12"/>
        <v>0</v>
      </c>
      <c r="L155" s="265">
        <f t="shared" si="12"/>
        <v>0</v>
      </c>
      <c r="M155" s="265">
        <f t="shared" si="12"/>
        <v>0</v>
      </c>
      <c r="N155" s="265">
        <f t="shared" si="12"/>
        <v>0</v>
      </c>
      <c r="O155" s="248"/>
      <c r="P155" s="249"/>
      <c r="Q155" s="480" t="s">
        <v>69</v>
      </c>
      <c r="R155" s="481"/>
      <c r="S155" s="362"/>
      <c r="T155" s="362"/>
      <c r="U155" s="362"/>
      <c r="V155" s="362"/>
      <c r="W155" s="362"/>
      <c r="X155" s="363"/>
      <c r="Y155" s="358"/>
      <c r="Z155" s="358"/>
      <c r="AA155" s="358"/>
      <c r="AB155" s="358"/>
      <c r="AC155" s="358"/>
      <c r="AD155" s="358"/>
      <c r="AH155" s="24"/>
      <c r="AI155" s="24"/>
      <c r="AJ155" s="24"/>
      <c r="AK155" s="24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</row>
    <row r="156" spans="1:58" ht="15" customHeight="1">
      <c r="A156" s="482" t="str">
        <f t="shared" si="13"/>
        <v># 10</v>
      </c>
      <c r="B156" s="483"/>
      <c r="C156" s="240">
        <f t="shared" si="14"/>
        <v>0</v>
      </c>
      <c r="D156" s="240">
        <f t="shared" si="12"/>
        <v>0</v>
      </c>
      <c r="E156" s="240">
        <f t="shared" si="12"/>
        <v>0</v>
      </c>
      <c r="F156" s="240">
        <f t="shared" si="12"/>
        <v>0</v>
      </c>
      <c r="G156" s="240">
        <f t="shared" si="12"/>
        <v>0</v>
      </c>
      <c r="H156" s="240">
        <f t="shared" si="12"/>
        <v>0</v>
      </c>
      <c r="I156" s="240">
        <f t="shared" si="12"/>
        <v>0</v>
      </c>
      <c r="J156" s="240">
        <f t="shared" si="12"/>
        <v>0</v>
      </c>
      <c r="K156" s="240">
        <f t="shared" si="12"/>
        <v>0</v>
      </c>
      <c r="L156" s="240">
        <f t="shared" si="12"/>
        <v>0</v>
      </c>
      <c r="M156" s="240">
        <f t="shared" si="12"/>
        <v>0</v>
      </c>
      <c r="N156" s="240">
        <f t="shared" si="12"/>
        <v>0</v>
      </c>
      <c r="O156" s="248"/>
      <c r="P156" s="249"/>
      <c r="Q156" s="484" t="s">
        <v>68</v>
      </c>
      <c r="R156" s="485"/>
      <c r="S156" s="364"/>
      <c r="T156" s="364"/>
      <c r="U156" s="364"/>
      <c r="V156" s="364"/>
      <c r="W156" s="364"/>
      <c r="X156" s="365"/>
      <c r="Y156" s="361"/>
      <c r="Z156" s="361"/>
      <c r="AA156" s="361"/>
      <c r="AB156" s="361"/>
      <c r="AC156" s="361"/>
      <c r="AD156" s="361"/>
      <c r="AH156" s="24"/>
      <c r="AI156" s="24"/>
      <c r="AJ156" s="24"/>
      <c r="AK156" s="24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</row>
    <row r="157" spans="1:58" ht="15" customHeight="1">
      <c r="A157" s="478" t="str">
        <f t="shared" si="13"/>
        <v># 11</v>
      </c>
      <c r="B157" s="479"/>
      <c r="C157" s="265">
        <f t="shared" si="14"/>
        <v>0</v>
      </c>
      <c r="D157" s="265">
        <f t="shared" si="12"/>
        <v>0</v>
      </c>
      <c r="E157" s="265">
        <f t="shared" si="12"/>
        <v>0</v>
      </c>
      <c r="F157" s="265">
        <f t="shared" si="12"/>
        <v>0</v>
      </c>
      <c r="G157" s="265">
        <f t="shared" si="12"/>
        <v>0</v>
      </c>
      <c r="H157" s="265">
        <f t="shared" si="12"/>
        <v>0</v>
      </c>
      <c r="I157" s="265">
        <f t="shared" si="12"/>
        <v>0</v>
      </c>
      <c r="J157" s="265">
        <f t="shared" si="12"/>
        <v>0</v>
      </c>
      <c r="K157" s="265">
        <f t="shared" si="12"/>
        <v>0</v>
      </c>
      <c r="L157" s="265">
        <f t="shared" si="12"/>
        <v>0</v>
      </c>
      <c r="M157" s="265">
        <f t="shared" si="12"/>
        <v>0</v>
      </c>
      <c r="N157" s="265">
        <f t="shared" si="12"/>
        <v>0</v>
      </c>
      <c r="O157" s="248"/>
      <c r="P157" s="249"/>
      <c r="Q157" s="480" t="s">
        <v>67</v>
      </c>
      <c r="R157" s="481"/>
      <c r="S157" s="362"/>
      <c r="T157" s="362"/>
      <c r="U157" s="362"/>
      <c r="V157" s="362"/>
      <c r="W157" s="362"/>
      <c r="X157" s="363"/>
      <c r="Y157" s="358"/>
      <c r="Z157" s="358"/>
      <c r="AA157" s="358"/>
      <c r="AB157" s="358"/>
      <c r="AC157" s="358"/>
      <c r="AD157" s="358"/>
      <c r="AH157" s="24"/>
      <c r="AI157" s="24"/>
      <c r="AJ157" s="24"/>
      <c r="AK157" s="24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</row>
    <row r="158" spans="1:58" ht="15" customHeight="1">
      <c r="A158" s="482" t="str">
        <f t="shared" si="13"/>
        <v># 12</v>
      </c>
      <c r="B158" s="483"/>
      <c r="C158" s="240">
        <f t="shared" si="14"/>
        <v>0</v>
      </c>
      <c r="D158" s="240">
        <f t="shared" si="12"/>
        <v>0</v>
      </c>
      <c r="E158" s="240">
        <f t="shared" si="12"/>
        <v>0</v>
      </c>
      <c r="F158" s="240">
        <f t="shared" si="12"/>
        <v>0</v>
      </c>
      <c r="G158" s="240">
        <f t="shared" si="12"/>
        <v>0</v>
      </c>
      <c r="H158" s="240">
        <f t="shared" si="12"/>
        <v>0</v>
      </c>
      <c r="I158" s="240">
        <f t="shared" si="12"/>
        <v>0</v>
      </c>
      <c r="J158" s="240">
        <f t="shared" si="12"/>
        <v>0</v>
      </c>
      <c r="K158" s="240">
        <f t="shared" si="12"/>
        <v>0</v>
      </c>
      <c r="L158" s="240">
        <f t="shared" si="12"/>
        <v>0</v>
      </c>
      <c r="M158" s="240">
        <f t="shared" si="12"/>
        <v>0</v>
      </c>
      <c r="N158" s="240">
        <f t="shared" si="12"/>
        <v>0</v>
      </c>
      <c r="O158" s="248"/>
      <c r="P158" s="249"/>
      <c r="Q158" s="484" t="s">
        <v>78</v>
      </c>
      <c r="R158" s="485"/>
      <c r="S158" s="364"/>
      <c r="T158" s="364"/>
      <c r="U158" s="364"/>
      <c r="V158" s="364"/>
      <c r="W158" s="364"/>
      <c r="X158" s="365"/>
      <c r="Y158" s="366"/>
      <c r="Z158" s="366"/>
      <c r="AA158" s="366"/>
      <c r="AB158" s="366"/>
      <c r="AC158" s="366"/>
      <c r="AD158" s="366"/>
      <c r="AH158" s="24"/>
      <c r="AI158" s="24"/>
      <c r="AJ158" s="24"/>
      <c r="AK158" s="24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</row>
    <row r="159" spans="1:58" ht="15" customHeight="1">
      <c r="A159" s="482"/>
      <c r="B159" s="521"/>
      <c r="C159" s="266"/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45"/>
      <c r="P159" s="246"/>
      <c r="Q159" s="517"/>
      <c r="R159" s="518"/>
      <c r="S159" s="229"/>
      <c r="T159" s="229"/>
      <c r="U159" s="229"/>
      <c r="V159" s="229"/>
      <c r="W159" s="229"/>
      <c r="X159" s="122"/>
      <c r="Y159" s="122"/>
      <c r="Z159" s="341"/>
      <c r="AA159" s="341"/>
      <c r="AB159" s="341"/>
      <c r="AC159" s="341"/>
      <c r="AD159" s="341"/>
      <c r="AE159" s="227"/>
      <c r="AF159" s="227"/>
      <c r="AG159" s="227"/>
      <c r="AH159" s="213"/>
      <c r="AI159" s="24"/>
      <c r="AJ159" s="24"/>
      <c r="AK159" s="24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</row>
    <row r="160" spans="1:58" ht="15" customHeight="1">
      <c r="A160" s="494" t="s">
        <v>8</v>
      </c>
      <c r="B160" s="628"/>
      <c r="C160" s="239">
        <f>AVERAGE(C147:C158)</f>
        <v>0</v>
      </c>
      <c r="D160" s="239">
        <f aca="true" t="shared" si="15" ref="D160:N160">AVERAGE(D147:D158)</f>
        <v>0</v>
      </c>
      <c r="E160" s="239">
        <f t="shared" si="15"/>
        <v>0</v>
      </c>
      <c r="F160" s="239">
        <f t="shared" si="15"/>
        <v>0</v>
      </c>
      <c r="G160" s="239">
        <f t="shared" si="15"/>
        <v>0</v>
      </c>
      <c r="H160" s="239">
        <f t="shared" si="15"/>
        <v>0</v>
      </c>
      <c r="I160" s="239">
        <f t="shared" si="15"/>
        <v>0</v>
      </c>
      <c r="J160" s="239">
        <f t="shared" si="15"/>
        <v>0</v>
      </c>
      <c r="K160" s="239">
        <f t="shared" si="15"/>
        <v>0</v>
      </c>
      <c r="L160" s="239">
        <f t="shared" si="15"/>
        <v>0</v>
      </c>
      <c r="M160" s="239">
        <f t="shared" si="15"/>
        <v>0</v>
      </c>
      <c r="N160" s="239">
        <f t="shared" si="15"/>
        <v>0</v>
      </c>
      <c r="O160" s="253" t="s">
        <v>2</v>
      </c>
      <c r="P160" s="254">
        <f>SUM(C160:N160)</f>
        <v>0</v>
      </c>
      <c r="Q160" s="496" t="s">
        <v>8</v>
      </c>
      <c r="R160" s="497"/>
      <c r="S160" s="267" t="e">
        <f aca="true" t="shared" si="16" ref="S160:AD160">AVERAGE(S147:S158)</f>
        <v>#DIV/0!</v>
      </c>
      <c r="T160" s="268" t="e">
        <f t="shared" si="16"/>
        <v>#DIV/0!</v>
      </c>
      <c r="U160" s="268" t="e">
        <f t="shared" si="16"/>
        <v>#DIV/0!</v>
      </c>
      <c r="V160" s="268" t="e">
        <f t="shared" si="16"/>
        <v>#DIV/0!</v>
      </c>
      <c r="W160" s="268" t="e">
        <f t="shared" si="16"/>
        <v>#DIV/0!</v>
      </c>
      <c r="X160" s="268" t="e">
        <f t="shared" si="16"/>
        <v>#DIV/0!</v>
      </c>
      <c r="Y160" s="268" t="e">
        <f t="shared" si="16"/>
        <v>#DIV/0!</v>
      </c>
      <c r="Z160" s="268" t="e">
        <f t="shared" si="16"/>
        <v>#DIV/0!</v>
      </c>
      <c r="AA160" s="268" t="e">
        <f t="shared" si="16"/>
        <v>#DIV/0!</v>
      </c>
      <c r="AB160" s="268" t="e">
        <f t="shared" si="16"/>
        <v>#DIV/0!</v>
      </c>
      <c r="AC160" s="268" t="e">
        <f>AVERAGE(AC147:AC158)</f>
        <v>#DIV/0!</v>
      </c>
      <c r="AD160" s="268" t="e">
        <f t="shared" si="16"/>
        <v>#DIV/0!</v>
      </c>
      <c r="AE160" s="262"/>
      <c r="AF160" s="259" t="s">
        <v>2</v>
      </c>
      <c r="AG160" s="260" t="e">
        <f>SUM(S160:AD160)</f>
        <v>#DIV/0!</v>
      </c>
      <c r="AI160" s="24"/>
      <c r="AJ160" s="24"/>
      <c r="AK160" s="24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</row>
    <row r="161" spans="1:58" ht="15" customHeight="1">
      <c r="A161" s="633" t="s">
        <v>1</v>
      </c>
      <c r="B161" s="634"/>
      <c r="C161" s="240" t="str">
        <f>IF(C160=0,"0,00",(STDEV(C147:C158)*100/C160))</f>
        <v>0,00</v>
      </c>
      <c r="D161" s="240" t="str">
        <f aca="true" t="shared" si="17" ref="D161:N161">IF(D160=0,"0,00",(STDEV(D147:D158)*100/D160))</f>
        <v>0,00</v>
      </c>
      <c r="E161" s="240" t="str">
        <f t="shared" si="17"/>
        <v>0,00</v>
      </c>
      <c r="F161" s="240" t="str">
        <f t="shared" si="17"/>
        <v>0,00</v>
      </c>
      <c r="G161" s="240" t="str">
        <f t="shared" si="17"/>
        <v>0,00</v>
      </c>
      <c r="H161" s="240" t="str">
        <f t="shared" si="17"/>
        <v>0,00</v>
      </c>
      <c r="I161" s="240" t="str">
        <f t="shared" si="17"/>
        <v>0,00</v>
      </c>
      <c r="J161" s="240" t="str">
        <f t="shared" si="17"/>
        <v>0,00</v>
      </c>
      <c r="K161" s="240" t="str">
        <f t="shared" si="17"/>
        <v>0,00</v>
      </c>
      <c r="L161" s="240" t="str">
        <f t="shared" si="17"/>
        <v>0,00</v>
      </c>
      <c r="M161" s="240" t="str">
        <f t="shared" si="17"/>
        <v>0,00</v>
      </c>
      <c r="N161" s="240" t="str">
        <f t="shared" si="17"/>
        <v>0,00</v>
      </c>
      <c r="O161" s="255"/>
      <c r="P161" s="256"/>
      <c r="Q161" s="631" t="s">
        <v>1</v>
      </c>
      <c r="R161" s="632"/>
      <c r="S161" s="269" t="e">
        <f aca="true" t="shared" si="18" ref="S161:X161">STDEV(S147:S158)*100/S160</f>
        <v>#DIV/0!</v>
      </c>
      <c r="T161" s="270" t="e">
        <f t="shared" si="18"/>
        <v>#DIV/0!</v>
      </c>
      <c r="U161" s="270" t="e">
        <f t="shared" si="18"/>
        <v>#DIV/0!</v>
      </c>
      <c r="V161" s="270" t="e">
        <f t="shared" si="18"/>
        <v>#DIV/0!</v>
      </c>
      <c r="W161" s="270" t="e">
        <f t="shared" si="18"/>
        <v>#DIV/0!</v>
      </c>
      <c r="X161" s="270" t="e">
        <f t="shared" si="18"/>
        <v>#DIV/0!</v>
      </c>
      <c r="Y161" s="270" t="e">
        <f aca="true" t="shared" si="19" ref="Y161:AD161">STDEV(Y147:Y158)*100/Y160</f>
        <v>#DIV/0!</v>
      </c>
      <c r="Z161" s="270" t="e">
        <f t="shared" si="19"/>
        <v>#DIV/0!</v>
      </c>
      <c r="AA161" s="270" t="e">
        <f t="shared" si="19"/>
        <v>#DIV/0!</v>
      </c>
      <c r="AB161" s="270" t="e">
        <f t="shared" si="19"/>
        <v>#DIV/0!</v>
      </c>
      <c r="AC161" s="270" t="e">
        <f t="shared" si="19"/>
        <v>#DIV/0!</v>
      </c>
      <c r="AD161" s="270" t="e">
        <f t="shared" si="19"/>
        <v>#DIV/0!</v>
      </c>
      <c r="AE161" s="258"/>
      <c r="AF161" s="258"/>
      <c r="AG161" s="262"/>
      <c r="AH161" s="24"/>
      <c r="AI161" s="24"/>
      <c r="AJ161" s="24"/>
      <c r="AK161" s="24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</row>
    <row r="162" spans="1:58" ht="15" customHeight="1">
      <c r="A162" s="446"/>
      <c r="B162" s="447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172"/>
      <c r="P162" s="173"/>
      <c r="Q162" s="522"/>
      <c r="R162" s="522"/>
      <c r="S162" s="53"/>
      <c r="T162" s="53"/>
      <c r="U162" s="53"/>
      <c r="V162" s="53"/>
      <c r="W162" s="53"/>
      <c r="X162" s="54"/>
      <c r="Y162" s="53"/>
      <c r="Z162" s="53"/>
      <c r="AA162" s="53"/>
      <c r="AB162" s="53"/>
      <c r="AC162" s="53"/>
      <c r="AD162" s="53"/>
      <c r="AE162" s="22"/>
      <c r="AF162" s="22"/>
      <c r="AG162" s="22"/>
      <c r="AH162" s="24"/>
      <c r="AI162" s="24"/>
      <c r="AJ162" s="24"/>
      <c r="AK162" s="24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</row>
    <row r="163" spans="1:58" ht="15" customHeight="1">
      <c r="A163" s="178"/>
      <c r="B163" s="146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172"/>
      <c r="P163" s="173"/>
      <c r="Q163" s="522"/>
      <c r="R163" s="522"/>
      <c r="S163" s="53"/>
      <c r="T163" s="53"/>
      <c r="U163" s="53"/>
      <c r="V163" s="53"/>
      <c r="W163" s="53"/>
      <c r="X163" s="54"/>
      <c r="Y163" s="53"/>
      <c r="Z163" s="53"/>
      <c r="AA163" s="53"/>
      <c r="AB163" s="53"/>
      <c r="AC163" s="53"/>
      <c r="AD163" s="53"/>
      <c r="AE163" s="22"/>
      <c r="AF163" s="22"/>
      <c r="AG163" s="22"/>
      <c r="AH163" s="24"/>
      <c r="AI163" s="24"/>
      <c r="AJ163" s="24"/>
      <c r="AK163" s="24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</row>
    <row r="164" spans="1:58" ht="15" customHeight="1">
      <c r="A164" s="447"/>
      <c r="B164" s="515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172"/>
      <c r="P164" s="173"/>
      <c r="Q164" s="522"/>
      <c r="R164" s="522"/>
      <c r="S164" s="53"/>
      <c r="T164" s="53"/>
      <c r="U164" s="53"/>
      <c r="V164" s="53"/>
      <c r="W164" s="53"/>
      <c r="X164" s="54"/>
      <c r="Y164" s="53"/>
      <c r="Z164" s="53"/>
      <c r="AA164" s="53"/>
      <c r="AB164" s="53"/>
      <c r="AC164" s="53"/>
      <c r="AD164" s="53"/>
      <c r="AE164" s="22"/>
      <c r="AF164" s="22"/>
      <c r="AG164" s="22"/>
      <c r="AH164" s="24"/>
      <c r="AI164" s="24"/>
      <c r="AJ164" s="24"/>
      <c r="AK164" s="24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</row>
    <row r="165" spans="1:58" ht="15" customHeight="1">
      <c r="A165" s="446"/>
      <c r="B165" s="447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172"/>
      <c r="P165" s="173"/>
      <c r="Q165" s="522"/>
      <c r="R165" s="522"/>
      <c r="S165" s="53"/>
      <c r="T165" s="53"/>
      <c r="U165" s="53"/>
      <c r="V165" s="53"/>
      <c r="W165" s="53"/>
      <c r="X165" s="54"/>
      <c r="Y165" s="53"/>
      <c r="Z165" s="53"/>
      <c r="AA165" s="53"/>
      <c r="AB165" s="53"/>
      <c r="AC165" s="53"/>
      <c r="AD165" s="53"/>
      <c r="AE165" s="22"/>
      <c r="AF165" s="22"/>
      <c r="AG165" s="22"/>
      <c r="AH165" s="24"/>
      <c r="AI165" s="24"/>
      <c r="AJ165" s="24"/>
      <c r="AK165" s="24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</row>
    <row r="166" spans="1:58" ht="15" customHeight="1">
      <c r="A166" s="446"/>
      <c r="B166" s="447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172"/>
      <c r="P166" s="173"/>
      <c r="Q166" s="522"/>
      <c r="R166" s="522"/>
      <c r="S166" s="53"/>
      <c r="T166" s="53"/>
      <c r="U166" s="53"/>
      <c r="V166" s="53"/>
      <c r="W166" s="53"/>
      <c r="X166" s="54"/>
      <c r="Y166" s="53"/>
      <c r="Z166" s="53"/>
      <c r="AA166" s="53"/>
      <c r="AB166" s="53"/>
      <c r="AC166" s="53"/>
      <c r="AD166" s="53"/>
      <c r="AE166" s="22"/>
      <c r="AF166" s="22"/>
      <c r="AG166" s="22"/>
      <c r="AH166" s="24"/>
      <c r="AI166" s="24"/>
      <c r="AJ166" s="24"/>
      <c r="AK166" s="24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</row>
    <row r="167" spans="1:58" ht="15" customHeight="1">
      <c r="A167" s="447"/>
      <c r="B167" s="515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72"/>
      <c r="O167" s="72"/>
      <c r="P167" s="137"/>
      <c r="Q167" s="522"/>
      <c r="R167" s="522"/>
      <c r="S167" s="55"/>
      <c r="T167" s="55"/>
      <c r="U167" s="55"/>
      <c r="V167" s="55"/>
      <c r="W167" s="55"/>
      <c r="X167" s="26"/>
      <c r="Y167" s="26"/>
      <c r="Z167" s="26"/>
      <c r="AA167" s="26"/>
      <c r="AB167" s="26"/>
      <c r="AC167" s="26"/>
      <c r="AD167" s="26"/>
      <c r="AE167" s="22"/>
      <c r="AF167" s="22"/>
      <c r="AG167" s="22"/>
      <c r="AH167" s="24"/>
      <c r="AI167" s="24"/>
      <c r="AJ167" s="24"/>
      <c r="AK167" s="24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</row>
    <row r="168" spans="1:58" s="60" customFormat="1" ht="15" customHeight="1">
      <c r="A168" s="448"/>
      <c r="B168" s="449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175"/>
      <c r="P168" s="73"/>
      <c r="Q168" s="516"/>
      <c r="R168" s="51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48"/>
      <c r="AF168" s="111"/>
      <c r="AG168" s="57"/>
      <c r="AH168" s="58"/>
      <c r="AI168" s="58"/>
      <c r="AJ168" s="58"/>
      <c r="AK168" s="58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</row>
    <row r="169" spans="1:58" s="51" customFormat="1" ht="15" customHeight="1">
      <c r="A169" s="399"/>
      <c r="B169" s="400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150"/>
      <c r="Q169" s="519"/>
      <c r="R169" s="519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0"/>
      <c r="AF169" s="30"/>
      <c r="AG169" s="30"/>
      <c r="AH169" s="49"/>
      <c r="AI169" s="49"/>
      <c r="AJ169" s="49"/>
      <c r="AK169" s="49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</row>
    <row r="170" spans="1:58" s="36" customFormat="1" ht="15" customHeight="1">
      <c r="A170" s="179"/>
      <c r="B170" s="75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7"/>
      <c r="Q170" s="61"/>
      <c r="R170" s="61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26"/>
      <c r="AE170" s="26"/>
      <c r="AF170" s="26"/>
      <c r="AG170" s="26"/>
      <c r="AH170" s="1"/>
      <c r="AI170" s="1"/>
      <c r="AJ170" s="1"/>
      <c r="AK170" s="1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</row>
    <row r="171" spans="1:58" s="36" customFormat="1" ht="15" customHeight="1">
      <c r="A171" s="179"/>
      <c r="B171" s="75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7"/>
      <c r="Q171" s="61"/>
      <c r="R171" s="61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26"/>
      <c r="AE171" s="26"/>
      <c r="AF171" s="26"/>
      <c r="AG171" s="26"/>
      <c r="AH171" s="1"/>
      <c r="AI171" s="1"/>
      <c r="AJ171" s="1"/>
      <c r="AK171" s="1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</row>
    <row r="172" spans="1:58" s="36" customFormat="1" ht="15" customHeight="1">
      <c r="A172" s="179"/>
      <c r="B172" s="75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7"/>
      <c r="Q172" s="61"/>
      <c r="R172" s="61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26"/>
      <c r="AE172" s="26"/>
      <c r="AF172" s="26"/>
      <c r="AG172" s="26"/>
      <c r="AH172" s="1"/>
      <c r="AI172" s="1"/>
      <c r="AJ172" s="1"/>
      <c r="AK172" s="1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</row>
    <row r="173" spans="1:58" s="36" customFormat="1" ht="15" customHeight="1">
      <c r="A173" s="179"/>
      <c r="B173" s="75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7"/>
      <c r="Q173" s="61"/>
      <c r="R173" s="61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26"/>
      <c r="AE173" s="26"/>
      <c r="AF173" s="26"/>
      <c r="AG173" s="26"/>
      <c r="AH173" s="1"/>
      <c r="AI173" s="1"/>
      <c r="AJ173" s="1"/>
      <c r="AK173" s="1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</row>
    <row r="174" spans="1:58" ht="15" customHeight="1">
      <c r="A174" s="80"/>
      <c r="B174" s="66"/>
      <c r="C174" s="66"/>
      <c r="D174" s="81"/>
      <c r="E174" s="81"/>
      <c r="F174" s="81"/>
      <c r="G174" s="81"/>
      <c r="H174" s="66"/>
      <c r="I174" s="66"/>
      <c r="J174" s="66"/>
      <c r="K174" s="81"/>
      <c r="L174" s="81"/>
      <c r="M174" s="81"/>
      <c r="N174" s="66"/>
      <c r="O174" s="66"/>
      <c r="P174" s="177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4"/>
      <c r="AI174" s="24"/>
      <c r="AJ174" s="24"/>
      <c r="AK174" s="24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</row>
    <row r="175" spans="1:58" ht="15" customHeight="1">
      <c r="A175" s="68"/>
      <c r="B175" s="66"/>
      <c r="C175" s="66"/>
      <c r="D175" s="81"/>
      <c r="E175" s="81"/>
      <c r="F175" s="81"/>
      <c r="G175" s="81"/>
      <c r="H175" s="66"/>
      <c r="I175" s="66"/>
      <c r="J175" s="66"/>
      <c r="K175" s="66"/>
      <c r="L175" s="66"/>
      <c r="M175" s="66"/>
      <c r="N175" s="66"/>
      <c r="O175" s="66"/>
      <c r="P175" s="177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4"/>
      <c r="AI175" s="24"/>
      <c r="AJ175" s="24"/>
      <c r="AK175" s="24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</row>
    <row r="176" spans="1:58" s="39" customFormat="1" ht="15" customHeight="1">
      <c r="A176" s="68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17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62"/>
      <c r="AI176" s="62"/>
      <c r="AJ176" s="62"/>
      <c r="AK176" s="62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</row>
    <row r="177" spans="1:58" s="39" customFormat="1" ht="15" customHeight="1">
      <c r="A177" s="68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17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62"/>
      <c r="AI177" s="62"/>
      <c r="AJ177" s="62"/>
      <c r="AK177" s="62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</row>
    <row r="178" spans="1:58" s="39" customFormat="1" ht="15" customHeight="1">
      <c r="A178" s="69"/>
      <c r="B178" s="70"/>
      <c r="C178" s="70"/>
      <c r="D178" s="82"/>
      <c r="E178" s="70"/>
      <c r="F178" s="70"/>
      <c r="G178" s="70"/>
      <c r="H178" s="70"/>
      <c r="I178" s="82"/>
      <c r="J178" s="82"/>
      <c r="K178" s="70"/>
      <c r="L178" s="70"/>
      <c r="M178" s="70"/>
      <c r="N178" s="70"/>
      <c r="O178" s="70"/>
      <c r="P178" s="71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62"/>
      <c r="AI178" s="62"/>
      <c r="AJ178" s="62"/>
      <c r="AK178" s="62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</row>
    <row r="179" spans="1:37" s="9" customFormat="1" ht="15" customHeight="1">
      <c r="A179" s="394" t="str">
        <f>A10</f>
        <v>                                                                                      Perfil de Dissolução Comparativo</v>
      </c>
      <c r="B179" s="395"/>
      <c r="C179" s="395"/>
      <c r="D179" s="395"/>
      <c r="E179" s="395"/>
      <c r="F179" s="395"/>
      <c r="G179" s="395"/>
      <c r="H179" s="395"/>
      <c r="I179" s="395"/>
      <c r="J179" s="395"/>
      <c r="K179" s="395"/>
      <c r="L179" s="395"/>
      <c r="M179" s="395"/>
      <c r="N179" s="395"/>
      <c r="O179" s="395"/>
      <c r="P179" s="396"/>
      <c r="Q179" s="30"/>
      <c r="R179" s="31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</row>
    <row r="180" spans="1:37" s="9" customFormat="1" ht="15" customHeight="1">
      <c r="A180" s="440" t="str">
        <f>A11</f>
        <v>Número</v>
      </c>
      <c r="B180" s="441"/>
      <c r="C180" s="462" t="str">
        <f>C11</f>
        <v>Nome do Estudo</v>
      </c>
      <c r="D180" s="463"/>
      <c r="E180" s="463"/>
      <c r="F180" s="463"/>
      <c r="G180" s="463"/>
      <c r="H180" s="463"/>
      <c r="I180" s="463"/>
      <c r="J180" s="463"/>
      <c r="K180" s="463"/>
      <c r="L180" s="463"/>
      <c r="M180" s="463"/>
      <c r="N180" s="464"/>
      <c r="O180" s="397" t="str">
        <f>O11</f>
        <v>Período do Estudo</v>
      </c>
      <c r="P180" s="398"/>
      <c r="Q180" s="30"/>
      <c r="R180" s="31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</row>
    <row r="181" spans="1:37" s="9" customFormat="1" ht="15" customHeight="1">
      <c r="A181" s="442">
        <f>A12</f>
        <v>0</v>
      </c>
      <c r="B181" s="443"/>
      <c r="C181" s="403">
        <f>C12</f>
        <v>0</v>
      </c>
      <c r="D181" s="404"/>
      <c r="E181" s="404"/>
      <c r="F181" s="404"/>
      <c r="G181" s="404"/>
      <c r="H181" s="404"/>
      <c r="I181" s="404"/>
      <c r="J181" s="404"/>
      <c r="K181" s="404"/>
      <c r="L181" s="404"/>
      <c r="M181" s="404"/>
      <c r="N181" s="405"/>
      <c r="O181" s="616">
        <f>O12</f>
        <v>0</v>
      </c>
      <c r="P181" s="617"/>
      <c r="Q181" s="31"/>
      <c r="R181" s="31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</row>
    <row r="182" spans="1:37" s="9" customFormat="1" ht="15" customHeight="1">
      <c r="A182" s="444"/>
      <c r="B182" s="445"/>
      <c r="C182" s="406"/>
      <c r="D182" s="407"/>
      <c r="E182" s="407"/>
      <c r="F182" s="407"/>
      <c r="G182" s="407"/>
      <c r="H182" s="407"/>
      <c r="I182" s="407"/>
      <c r="J182" s="407"/>
      <c r="K182" s="407"/>
      <c r="L182" s="407"/>
      <c r="M182" s="407"/>
      <c r="N182" s="408"/>
      <c r="O182" s="618"/>
      <c r="P182" s="619"/>
      <c r="Q182" s="31"/>
      <c r="R182" s="31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</row>
    <row r="183" spans="1:37" s="9" customFormat="1" ht="15" customHeight="1">
      <c r="A183" s="65"/>
      <c r="B183" s="215"/>
      <c r="C183" s="92"/>
      <c r="D183" s="9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92"/>
      <c r="P183" s="150"/>
      <c r="Q183" s="31"/>
      <c r="R183" s="31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</row>
    <row r="184" spans="1:37" s="9" customFormat="1" ht="15" customHeight="1">
      <c r="A184" s="65"/>
      <c r="B184" s="146" t="s">
        <v>44</v>
      </c>
      <c r="C184" s="92"/>
      <c r="D184" s="9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92"/>
      <c r="P184" s="150"/>
      <c r="Q184" s="31"/>
      <c r="R184" s="31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</row>
    <row r="185" spans="1:37" s="9" customFormat="1" ht="15" customHeight="1">
      <c r="A185" s="65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137"/>
      <c r="Q185" s="31"/>
      <c r="R185" s="31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</row>
    <row r="186" spans="1:37" s="13" customFormat="1" ht="15" customHeight="1">
      <c r="A186" s="65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137"/>
      <c r="Q186" s="32"/>
      <c r="R186" s="32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</row>
    <row r="187" spans="1:58" s="14" customFormat="1" ht="15" customHeight="1">
      <c r="A187" s="65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137"/>
      <c r="Q187" s="32"/>
      <c r="R187" s="32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40"/>
      <c r="AI187" s="40"/>
      <c r="AJ187" s="40"/>
      <c r="AK187" s="40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</row>
    <row r="188" spans="1:58" s="16" customFormat="1" ht="15" customHeight="1">
      <c r="A188" s="65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137"/>
      <c r="Q188" s="19"/>
      <c r="R188" s="19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5"/>
      <c r="AI188" s="5"/>
      <c r="AJ188" s="5"/>
      <c r="AK188" s="5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</row>
    <row r="189" spans="1:58" s="16" customFormat="1" ht="15" customHeight="1">
      <c r="A189" s="65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137"/>
      <c r="Q189" s="19"/>
      <c r="R189" s="19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5"/>
      <c r="AI189" s="5"/>
      <c r="AJ189" s="5"/>
      <c r="AK189" s="5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</row>
    <row r="190" spans="1:58" s="16" customFormat="1" ht="15" customHeight="1">
      <c r="A190" s="65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137"/>
      <c r="Q190" s="19"/>
      <c r="R190" s="19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5"/>
      <c r="AI190" s="5"/>
      <c r="AJ190" s="5"/>
      <c r="AK190" s="5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</row>
    <row r="191" spans="1:58" ht="15" customHeight="1">
      <c r="A191" s="65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137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4"/>
      <c r="AI191" s="24"/>
      <c r="AJ191" s="24"/>
      <c r="AK191" s="24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</row>
    <row r="192" spans="1:58" s="47" customFormat="1" ht="21" customHeight="1">
      <c r="A192" s="65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137"/>
      <c r="Q192" s="520"/>
      <c r="R192" s="520"/>
      <c r="S192" s="520"/>
      <c r="T192" s="520"/>
      <c r="U192" s="520"/>
      <c r="V192" s="520"/>
      <c r="W192" s="520"/>
      <c r="X192" s="520"/>
      <c r="Y192" s="520"/>
      <c r="Z192" s="520"/>
      <c r="AA192" s="368"/>
      <c r="AB192" s="368"/>
      <c r="AC192" s="368"/>
      <c r="AD192" s="43"/>
      <c r="AE192" s="44"/>
      <c r="AF192" s="44"/>
      <c r="AG192" s="44"/>
      <c r="AH192" s="45"/>
      <c r="AI192" s="45"/>
      <c r="AJ192" s="45"/>
      <c r="AK192" s="45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</row>
    <row r="193" spans="1:58" s="51" customFormat="1" ht="15" customHeight="1">
      <c r="A193" s="65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137"/>
      <c r="Q193" s="516"/>
      <c r="R193" s="516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30"/>
      <c r="AF193" s="30"/>
      <c r="AG193" s="30"/>
      <c r="AH193" s="49"/>
      <c r="AI193" s="49"/>
      <c r="AJ193" s="49"/>
      <c r="AK193" s="49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</row>
    <row r="194" spans="1:58" s="51" customFormat="1" ht="15" customHeight="1">
      <c r="A194" s="65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137"/>
      <c r="Q194" s="516"/>
      <c r="R194" s="516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30"/>
      <c r="AF194" s="30"/>
      <c r="AG194" s="30"/>
      <c r="AH194" s="49"/>
      <c r="AI194" s="49"/>
      <c r="AJ194" s="49"/>
      <c r="AK194" s="49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</row>
    <row r="195" spans="1:58" ht="15" customHeight="1">
      <c r="A195" s="65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137"/>
      <c r="Q195" s="523"/>
      <c r="R195" s="523"/>
      <c r="S195" s="52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2"/>
      <c r="AF195" s="22"/>
      <c r="AG195" s="22"/>
      <c r="AH195" s="24"/>
      <c r="AI195" s="24"/>
      <c r="AJ195" s="24"/>
      <c r="AK195" s="24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</row>
    <row r="196" spans="1:58" ht="15" customHeight="1">
      <c r="A196" s="65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137"/>
      <c r="Q196" s="522"/>
      <c r="R196" s="522"/>
      <c r="S196" s="53"/>
      <c r="T196" s="53"/>
      <c r="U196" s="54"/>
      <c r="V196" s="53"/>
      <c r="W196" s="53"/>
      <c r="X196" s="54"/>
      <c r="Y196" s="53"/>
      <c r="Z196" s="53"/>
      <c r="AA196" s="53"/>
      <c r="AB196" s="53"/>
      <c r="AC196" s="53"/>
      <c r="AD196" s="53"/>
      <c r="AE196" s="22"/>
      <c r="AF196" s="22"/>
      <c r="AG196" s="22"/>
      <c r="AH196" s="24"/>
      <c r="AI196" s="24"/>
      <c r="AJ196" s="24"/>
      <c r="AK196" s="24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</row>
    <row r="197" spans="1:58" ht="15" customHeight="1">
      <c r="A197" s="65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137"/>
      <c r="Q197" s="522"/>
      <c r="R197" s="522"/>
      <c r="S197" s="53"/>
      <c r="T197" s="53"/>
      <c r="U197" s="53"/>
      <c r="V197" s="53"/>
      <c r="W197" s="53"/>
      <c r="X197" s="54"/>
      <c r="Y197" s="53"/>
      <c r="Z197" s="53"/>
      <c r="AA197" s="53"/>
      <c r="AB197" s="53"/>
      <c r="AC197" s="53"/>
      <c r="AD197" s="53"/>
      <c r="AE197" s="22"/>
      <c r="AF197" s="22"/>
      <c r="AG197" s="22"/>
      <c r="AH197" s="24"/>
      <c r="AI197" s="24"/>
      <c r="AJ197" s="24"/>
      <c r="AK197" s="24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</row>
    <row r="198" spans="1:58" ht="15" customHeight="1">
      <c r="A198" s="65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137"/>
      <c r="Q198" s="522"/>
      <c r="R198" s="522"/>
      <c r="S198" s="53"/>
      <c r="T198" s="53"/>
      <c r="U198" s="53"/>
      <c r="V198" s="53"/>
      <c r="W198" s="53"/>
      <c r="X198" s="54"/>
      <c r="Y198" s="53"/>
      <c r="Z198" s="53"/>
      <c r="AA198" s="53"/>
      <c r="AB198" s="53"/>
      <c r="AC198" s="53"/>
      <c r="AD198" s="53"/>
      <c r="AE198" s="22"/>
      <c r="AF198" s="22"/>
      <c r="AG198" s="22"/>
      <c r="AH198" s="24"/>
      <c r="AI198" s="24"/>
      <c r="AJ198" s="24"/>
      <c r="AK198" s="24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</row>
    <row r="199" spans="1:58" ht="15" customHeight="1">
      <c r="A199" s="65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137"/>
      <c r="Q199" s="522"/>
      <c r="R199" s="522"/>
      <c r="S199" s="53"/>
      <c r="T199" s="53"/>
      <c r="U199" s="53"/>
      <c r="V199" s="53"/>
      <c r="W199" s="53"/>
      <c r="X199" s="54"/>
      <c r="Y199" s="53"/>
      <c r="Z199" s="53"/>
      <c r="AA199" s="53"/>
      <c r="AB199" s="53"/>
      <c r="AC199" s="53"/>
      <c r="AD199" s="53"/>
      <c r="AE199" s="22"/>
      <c r="AF199" s="22"/>
      <c r="AG199" s="22"/>
      <c r="AH199" s="24"/>
      <c r="AI199" s="24"/>
      <c r="AJ199" s="24"/>
      <c r="AK199" s="24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</row>
    <row r="200" spans="1:58" ht="15" customHeight="1">
      <c r="A200" s="65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137"/>
      <c r="Q200" s="522"/>
      <c r="R200" s="522"/>
      <c r="S200" s="53"/>
      <c r="T200" s="53"/>
      <c r="U200" s="53"/>
      <c r="V200" s="53"/>
      <c r="W200" s="53"/>
      <c r="X200" s="54"/>
      <c r="Y200" s="53"/>
      <c r="Z200" s="53"/>
      <c r="AA200" s="53"/>
      <c r="AB200" s="53"/>
      <c r="AC200" s="53"/>
      <c r="AD200" s="53"/>
      <c r="AE200" s="22"/>
      <c r="AF200" s="22"/>
      <c r="AG200" s="22"/>
      <c r="AH200" s="24"/>
      <c r="AI200" s="24"/>
      <c r="AJ200" s="24"/>
      <c r="AK200" s="24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</row>
    <row r="201" spans="1:58" ht="15" customHeight="1">
      <c r="A201" s="65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137"/>
      <c r="Q201" s="522"/>
      <c r="R201" s="522"/>
      <c r="S201" s="53"/>
      <c r="T201" s="53"/>
      <c r="U201" s="53"/>
      <c r="V201" s="53"/>
      <c r="W201" s="53"/>
      <c r="X201" s="54"/>
      <c r="Y201" s="53"/>
      <c r="Z201" s="53"/>
      <c r="AA201" s="53"/>
      <c r="AB201" s="53"/>
      <c r="AC201" s="53"/>
      <c r="AD201" s="53"/>
      <c r="AE201" s="22"/>
      <c r="AF201" s="22"/>
      <c r="AG201" s="22"/>
      <c r="AH201" s="24"/>
      <c r="AI201" s="24"/>
      <c r="AJ201" s="24"/>
      <c r="AK201" s="24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</row>
    <row r="202" spans="1:58" ht="15" customHeight="1">
      <c r="A202" s="65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137"/>
      <c r="Q202" s="522"/>
      <c r="R202" s="522"/>
      <c r="S202" s="53"/>
      <c r="T202" s="53"/>
      <c r="U202" s="53"/>
      <c r="V202" s="53"/>
      <c r="W202" s="53"/>
      <c r="X202" s="54"/>
      <c r="Y202" s="53"/>
      <c r="Z202" s="53"/>
      <c r="AA202" s="53"/>
      <c r="AB202" s="53"/>
      <c r="AC202" s="53"/>
      <c r="AD202" s="53"/>
      <c r="AE202" s="22"/>
      <c r="AF202" s="22"/>
      <c r="AG202" s="22"/>
      <c r="AH202" s="24"/>
      <c r="AI202" s="24"/>
      <c r="AJ202" s="24"/>
      <c r="AK202" s="24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</row>
    <row r="203" spans="1:58" ht="15" customHeight="1">
      <c r="A203" s="65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137"/>
      <c r="Q203" s="522"/>
      <c r="R203" s="522"/>
      <c r="S203" s="53"/>
      <c r="T203" s="53"/>
      <c r="U203" s="53"/>
      <c r="V203" s="53"/>
      <c r="W203" s="53"/>
      <c r="X203" s="54"/>
      <c r="Y203" s="53"/>
      <c r="Z203" s="53"/>
      <c r="AA203" s="53"/>
      <c r="AB203" s="53"/>
      <c r="AC203" s="53"/>
      <c r="AD203" s="53"/>
      <c r="AE203" s="22"/>
      <c r="AF203" s="22"/>
      <c r="AG203" s="22"/>
      <c r="AH203" s="24"/>
      <c r="AI203" s="24"/>
      <c r="AJ203" s="24"/>
      <c r="AK203" s="24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</row>
    <row r="204" spans="1:58" ht="15" customHeight="1">
      <c r="A204" s="65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137"/>
      <c r="Q204" s="522"/>
      <c r="R204" s="522"/>
      <c r="S204" s="53"/>
      <c r="T204" s="53"/>
      <c r="U204" s="53"/>
      <c r="V204" s="53"/>
      <c r="W204" s="53"/>
      <c r="X204" s="54"/>
      <c r="Y204" s="53"/>
      <c r="Z204" s="53"/>
      <c r="AA204" s="53"/>
      <c r="AB204" s="53"/>
      <c r="AC204" s="53"/>
      <c r="AD204" s="53"/>
      <c r="AE204" s="22"/>
      <c r="AF204" s="22"/>
      <c r="AG204" s="22"/>
      <c r="AH204" s="24"/>
      <c r="AI204" s="24"/>
      <c r="AJ204" s="24"/>
      <c r="AK204" s="24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</row>
    <row r="205" spans="1:58" ht="15" customHeight="1">
      <c r="A205" s="65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137"/>
      <c r="Q205" s="522"/>
      <c r="R205" s="522"/>
      <c r="S205" s="53"/>
      <c r="T205" s="53"/>
      <c r="U205" s="53"/>
      <c r="V205" s="53"/>
      <c r="W205" s="53"/>
      <c r="X205" s="54"/>
      <c r="Y205" s="53"/>
      <c r="Z205" s="53"/>
      <c r="AA205" s="53"/>
      <c r="AB205" s="53"/>
      <c r="AC205" s="53"/>
      <c r="AD205" s="53"/>
      <c r="AE205" s="22"/>
      <c r="AF205" s="22"/>
      <c r="AG205" s="22"/>
      <c r="AH205" s="24"/>
      <c r="AI205" s="24"/>
      <c r="AJ205" s="24"/>
      <c r="AK205" s="24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</row>
    <row r="206" spans="1:58" ht="15" customHeight="1">
      <c r="A206" s="65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137"/>
      <c r="Q206" s="522"/>
      <c r="R206" s="522"/>
      <c r="S206" s="53"/>
      <c r="T206" s="53"/>
      <c r="U206" s="53"/>
      <c r="V206" s="53"/>
      <c r="W206" s="53"/>
      <c r="X206" s="54"/>
      <c r="Y206" s="53"/>
      <c r="Z206" s="53"/>
      <c r="AA206" s="53"/>
      <c r="AB206" s="53"/>
      <c r="AC206" s="53"/>
      <c r="AD206" s="53"/>
      <c r="AE206" s="22"/>
      <c r="AF206" s="22"/>
      <c r="AG206" s="22"/>
      <c r="AH206" s="24"/>
      <c r="AI206" s="24"/>
      <c r="AJ206" s="24"/>
      <c r="AK206" s="24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</row>
    <row r="207" spans="1:58" ht="15" customHeight="1">
      <c r="A207" s="65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137"/>
      <c r="Q207" s="522"/>
      <c r="R207" s="522"/>
      <c r="S207" s="53"/>
      <c r="T207" s="53"/>
      <c r="U207" s="53"/>
      <c r="V207" s="53"/>
      <c r="W207" s="53"/>
      <c r="X207" s="54"/>
      <c r="Y207" s="53"/>
      <c r="Z207" s="53"/>
      <c r="AA207" s="53"/>
      <c r="AB207" s="53"/>
      <c r="AC207" s="53"/>
      <c r="AD207" s="53"/>
      <c r="AE207" s="22"/>
      <c r="AF207" s="22"/>
      <c r="AG207" s="22"/>
      <c r="AH207" s="24"/>
      <c r="AI207" s="24"/>
      <c r="AJ207" s="24"/>
      <c r="AK207" s="24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</row>
    <row r="208" spans="1:58" ht="15" customHeight="1">
      <c r="A208" s="65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137"/>
      <c r="Q208" s="522"/>
      <c r="R208" s="522"/>
      <c r="S208" s="55"/>
      <c r="T208" s="55"/>
      <c r="U208" s="55"/>
      <c r="V208" s="55"/>
      <c r="W208" s="55"/>
      <c r="X208" s="26"/>
      <c r="Y208" s="26"/>
      <c r="Z208" s="26"/>
      <c r="AA208" s="26"/>
      <c r="AB208" s="26"/>
      <c r="AC208" s="26"/>
      <c r="AD208" s="26"/>
      <c r="AE208" s="22"/>
      <c r="AF208" s="22"/>
      <c r="AG208" s="22"/>
      <c r="AH208" s="24"/>
      <c r="AI208" s="24"/>
      <c r="AJ208" s="24"/>
      <c r="AK208" s="24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</row>
    <row r="209" spans="1:58" s="60" customFormat="1" ht="15" customHeight="1">
      <c r="A209" s="65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137"/>
      <c r="Q209" s="516"/>
      <c r="R209" s="51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48"/>
      <c r="AF209" s="111"/>
      <c r="AG209" s="57"/>
      <c r="AH209" s="58"/>
      <c r="AI209" s="58"/>
      <c r="AJ209" s="58"/>
      <c r="AK209" s="58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</row>
    <row r="210" spans="1:58" s="51" customFormat="1" ht="15" customHeight="1">
      <c r="A210" s="65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137"/>
      <c r="Q210" s="519"/>
      <c r="R210" s="519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0"/>
      <c r="AF210" s="30"/>
      <c r="AG210" s="30"/>
      <c r="AH210" s="49"/>
      <c r="AI210" s="49"/>
      <c r="AJ210" s="49"/>
      <c r="AK210" s="49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</row>
    <row r="211" spans="1:37" s="36" customFormat="1" ht="15" customHeight="1">
      <c r="A211" s="65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137"/>
      <c r="Q211" s="61"/>
      <c r="R211" s="61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26"/>
      <c r="AE211" s="26"/>
      <c r="AF211" s="26"/>
      <c r="AG211" s="26"/>
      <c r="AH211" s="35"/>
      <c r="AI211" s="35"/>
      <c r="AJ211" s="35"/>
      <c r="AK211" s="35"/>
    </row>
    <row r="212" spans="1:37" s="36" customFormat="1" ht="15" customHeight="1">
      <c r="A212" s="65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137"/>
      <c r="Q212" s="61"/>
      <c r="R212" s="61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26"/>
      <c r="AE212" s="26"/>
      <c r="AF212" s="26"/>
      <c r="AG212" s="26"/>
      <c r="AH212" s="35"/>
      <c r="AI212" s="35"/>
      <c r="AJ212" s="35"/>
      <c r="AK212" s="35"/>
    </row>
    <row r="213" spans="1:37" s="36" customFormat="1" ht="15" customHeight="1">
      <c r="A213" s="65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137"/>
      <c r="Q213" s="61"/>
      <c r="R213" s="61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26"/>
      <c r="AE213" s="26"/>
      <c r="AF213" s="26"/>
      <c r="AG213" s="26"/>
      <c r="AH213" s="35"/>
      <c r="AI213" s="35"/>
      <c r="AJ213" s="35"/>
      <c r="AK213" s="35"/>
    </row>
    <row r="214" spans="1:37" s="36" customFormat="1" ht="15" customHeight="1">
      <c r="A214" s="65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137"/>
      <c r="Q214" s="61"/>
      <c r="R214" s="61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26"/>
      <c r="AE214" s="26"/>
      <c r="AF214" s="26"/>
      <c r="AG214" s="26"/>
      <c r="AH214" s="35"/>
      <c r="AI214" s="35"/>
      <c r="AJ214" s="35"/>
      <c r="AK214" s="35"/>
    </row>
    <row r="215" spans="1:37" ht="15" customHeight="1">
      <c r="A215" s="65"/>
      <c r="B215" s="72"/>
      <c r="C215" s="72"/>
      <c r="D215" s="72"/>
      <c r="E215" s="72"/>
      <c r="F215" s="72"/>
      <c r="G215" s="180" t="s">
        <v>12</v>
      </c>
      <c r="H215" s="280" t="str">
        <f>D250</f>
        <v>0</v>
      </c>
      <c r="I215" s="72"/>
      <c r="J215" s="72"/>
      <c r="K215" s="72"/>
      <c r="L215" s="72"/>
      <c r="M215" s="72"/>
      <c r="N215" s="72"/>
      <c r="O215" s="72"/>
      <c r="P215" s="137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3"/>
      <c r="AI215" s="23"/>
      <c r="AJ215" s="23"/>
      <c r="AK215" s="23"/>
    </row>
    <row r="216" spans="1:37" ht="15" customHeight="1">
      <c r="A216" s="65"/>
      <c r="B216" s="72"/>
      <c r="C216" s="72"/>
      <c r="D216" s="72"/>
      <c r="E216" s="72"/>
      <c r="F216" s="72"/>
      <c r="G216" s="181" t="s">
        <v>7</v>
      </c>
      <c r="H216" s="281" t="str">
        <f>D251</f>
        <v>0</v>
      </c>
      <c r="I216" s="72"/>
      <c r="J216" s="72"/>
      <c r="K216" s="72"/>
      <c r="L216" s="72"/>
      <c r="M216" s="72"/>
      <c r="N216" s="72"/>
      <c r="O216" s="72"/>
      <c r="P216" s="137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3"/>
      <c r="AI216" s="23"/>
      <c r="AJ216" s="23"/>
      <c r="AK216" s="23"/>
    </row>
    <row r="217" spans="1:37" s="39" customFormat="1" ht="15" customHeight="1">
      <c r="A217" s="144"/>
      <c r="B217" s="182"/>
      <c r="C217" s="182"/>
      <c r="D217" s="182"/>
      <c r="E217" s="72"/>
      <c r="F217" s="72"/>
      <c r="G217" s="72"/>
      <c r="H217" s="182"/>
      <c r="I217" s="182"/>
      <c r="J217" s="182"/>
      <c r="K217" s="182"/>
      <c r="L217" s="182"/>
      <c r="M217" s="182"/>
      <c r="N217" s="182"/>
      <c r="O217" s="182"/>
      <c r="P217" s="143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8"/>
      <c r="AI217" s="38"/>
      <c r="AJ217" s="38"/>
      <c r="AK217" s="38"/>
    </row>
    <row r="218" spans="1:37" s="39" customFormat="1" ht="15" customHeight="1">
      <c r="A218" s="68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17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8"/>
      <c r="AI218" s="38"/>
      <c r="AJ218" s="38"/>
      <c r="AK218" s="38"/>
    </row>
    <row r="219" spans="1:37" s="39" customFormat="1" ht="15" customHeight="1">
      <c r="A219" s="68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17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8"/>
      <c r="AI219" s="38"/>
      <c r="AJ219" s="38"/>
      <c r="AK219" s="38"/>
    </row>
    <row r="220" spans="1:37" s="39" customFormat="1" ht="15" customHeight="1">
      <c r="A220" s="69"/>
      <c r="B220" s="70"/>
      <c r="C220" s="70"/>
      <c r="D220" s="82"/>
      <c r="E220" s="70"/>
      <c r="F220" s="70"/>
      <c r="G220" s="70"/>
      <c r="H220" s="70"/>
      <c r="I220" s="82"/>
      <c r="J220" s="82"/>
      <c r="K220" s="70"/>
      <c r="L220" s="70"/>
      <c r="M220" s="70"/>
      <c r="N220" s="70"/>
      <c r="O220" s="70"/>
      <c r="P220" s="71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8"/>
      <c r="AI220" s="38"/>
      <c r="AJ220" s="38"/>
      <c r="AK220" s="38"/>
    </row>
    <row r="221" spans="1:37" s="9" customFormat="1" ht="15" customHeight="1">
      <c r="A221" s="394" t="str">
        <f>A10</f>
        <v>                                                                                      Perfil de Dissolução Comparativo</v>
      </c>
      <c r="B221" s="395"/>
      <c r="C221" s="395"/>
      <c r="D221" s="395"/>
      <c r="E221" s="395"/>
      <c r="F221" s="395"/>
      <c r="G221" s="395"/>
      <c r="H221" s="395"/>
      <c r="I221" s="395"/>
      <c r="J221" s="395"/>
      <c r="K221" s="395"/>
      <c r="L221" s="395"/>
      <c r="M221" s="395"/>
      <c r="N221" s="395"/>
      <c r="O221" s="395"/>
      <c r="P221" s="396"/>
      <c r="Q221" s="30"/>
      <c r="R221" s="31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</row>
    <row r="222" spans="1:37" s="9" customFormat="1" ht="15" customHeight="1">
      <c r="A222" s="440" t="str">
        <f>A11</f>
        <v>Número</v>
      </c>
      <c r="B222" s="441"/>
      <c r="C222" s="462" t="str">
        <f>C11</f>
        <v>Nome do Estudo</v>
      </c>
      <c r="D222" s="463"/>
      <c r="E222" s="463"/>
      <c r="F222" s="463"/>
      <c r="G222" s="463"/>
      <c r="H222" s="463"/>
      <c r="I222" s="463"/>
      <c r="J222" s="463"/>
      <c r="K222" s="463"/>
      <c r="L222" s="463"/>
      <c r="M222" s="463"/>
      <c r="N222" s="464"/>
      <c r="O222" s="397" t="str">
        <f>O11</f>
        <v>Período do Estudo</v>
      </c>
      <c r="P222" s="398"/>
      <c r="Q222" s="30"/>
      <c r="R222" s="31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</row>
    <row r="223" spans="1:37" s="9" customFormat="1" ht="15" customHeight="1">
      <c r="A223" s="442">
        <f>A12</f>
        <v>0</v>
      </c>
      <c r="B223" s="443"/>
      <c r="C223" s="403">
        <f>C12</f>
        <v>0</v>
      </c>
      <c r="D223" s="404"/>
      <c r="E223" s="404"/>
      <c r="F223" s="404"/>
      <c r="G223" s="404"/>
      <c r="H223" s="404"/>
      <c r="I223" s="404"/>
      <c r="J223" s="404"/>
      <c r="K223" s="404"/>
      <c r="L223" s="404"/>
      <c r="M223" s="404"/>
      <c r="N223" s="405"/>
      <c r="O223" s="616">
        <f>O12</f>
        <v>0</v>
      </c>
      <c r="P223" s="617"/>
      <c r="Q223" s="31"/>
      <c r="R223" s="31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</row>
    <row r="224" spans="1:37" s="9" customFormat="1" ht="15" customHeight="1">
      <c r="A224" s="444"/>
      <c r="B224" s="445"/>
      <c r="C224" s="406"/>
      <c r="D224" s="407"/>
      <c r="E224" s="407"/>
      <c r="F224" s="407"/>
      <c r="G224" s="407"/>
      <c r="H224" s="407"/>
      <c r="I224" s="407"/>
      <c r="J224" s="407"/>
      <c r="K224" s="407"/>
      <c r="L224" s="407"/>
      <c r="M224" s="407"/>
      <c r="N224" s="408"/>
      <c r="O224" s="618"/>
      <c r="P224" s="619"/>
      <c r="Q224" s="31"/>
      <c r="R224" s="31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</row>
    <row r="225" spans="1:37" s="9" customFormat="1" ht="15" customHeight="1">
      <c r="A225" s="65"/>
      <c r="B225" s="215"/>
      <c r="C225" s="92"/>
      <c r="D225" s="9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92"/>
      <c r="P225" s="150"/>
      <c r="Q225" s="31"/>
      <c r="R225" s="31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</row>
    <row r="226" spans="1:37" s="9" customFormat="1" ht="15" customHeight="1">
      <c r="A226" s="65"/>
      <c r="B226" s="146" t="s">
        <v>45</v>
      </c>
      <c r="C226" s="92"/>
      <c r="D226" s="9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92"/>
      <c r="P226" s="150"/>
      <c r="Q226" s="31"/>
      <c r="R226" s="31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</row>
    <row r="227" spans="1:37" s="9" customFormat="1" ht="15" customHeight="1">
      <c r="A227" s="65"/>
      <c r="B227" s="151"/>
      <c r="C227" s="92"/>
      <c r="D227" s="183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92"/>
      <c r="P227" s="150"/>
      <c r="Q227" s="31"/>
      <c r="R227" s="31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</row>
    <row r="228" spans="1:37" s="13" customFormat="1" ht="15" customHeight="1">
      <c r="A228" s="65"/>
      <c r="B228" s="151"/>
      <c r="C228" s="92"/>
      <c r="D228" s="165"/>
      <c r="E228" s="72"/>
      <c r="F228" s="72"/>
      <c r="G228" s="72"/>
      <c r="H228" s="72"/>
      <c r="I228" s="166"/>
      <c r="J228" s="166"/>
      <c r="K228" s="166"/>
      <c r="L228" s="166"/>
      <c r="M228" s="166"/>
      <c r="N228" s="72"/>
      <c r="O228" s="166"/>
      <c r="P228" s="167"/>
      <c r="Q228" s="32"/>
      <c r="R228" s="32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</row>
    <row r="229" spans="1:58" s="14" customFormat="1" ht="15" customHeight="1">
      <c r="A229" s="153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55"/>
      <c r="Q229" s="32"/>
      <c r="R229" s="32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40"/>
      <c r="AI229" s="40"/>
      <c r="AJ229" s="40"/>
      <c r="AK229" s="40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</row>
    <row r="230" spans="1:37" ht="15" customHeight="1">
      <c r="A230" s="65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137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3"/>
      <c r="AI230" s="23"/>
      <c r="AJ230" s="23"/>
      <c r="AK230" s="23"/>
    </row>
    <row r="231" spans="1:37" ht="15" customHeight="1">
      <c r="A231" s="65"/>
      <c r="B231" s="514" t="s">
        <v>46</v>
      </c>
      <c r="C231" s="515"/>
      <c r="D231" s="515"/>
      <c r="E231" s="515"/>
      <c r="F231" s="72"/>
      <c r="G231" s="72"/>
      <c r="H231" s="514" t="s">
        <v>47</v>
      </c>
      <c r="I231" s="514"/>
      <c r="J231" s="514"/>
      <c r="K231" s="514"/>
      <c r="L231" s="514"/>
      <c r="M231" s="514"/>
      <c r="N231" s="514"/>
      <c r="O231" s="72"/>
      <c r="P231" s="137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3"/>
      <c r="AI231" s="23"/>
      <c r="AJ231" s="23"/>
      <c r="AK231" s="23"/>
    </row>
    <row r="232" spans="1:37" ht="15" customHeight="1">
      <c r="A232" s="65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137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3"/>
      <c r="AI232" s="23"/>
      <c r="AJ232" s="23"/>
      <c r="AK232" s="23"/>
    </row>
    <row r="233" spans="1:37" ht="15" customHeight="1">
      <c r="A233" s="320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321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3"/>
      <c r="AI233" s="23"/>
      <c r="AJ233" s="23"/>
      <c r="AK233" s="23"/>
    </row>
    <row r="234" spans="1:37" ht="15" customHeight="1">
      <c r="A234" s="432" t="s">
        <v>119</v>
      </c>
      <c r="B234" s="433"/>
      <c r="C234" s="433"/>
      <c r="D234" s="433"/>
      <c r="E234" s="433"/>
      <c r="F234" s="433"/>
      <c r="G234" s="433"/>
      <c r="H234" s="434" t="str">
        <f>A237</f>
        <v>nome do ativo (Reg - Piloto)</v>
      </c>
      <c r="I234" s="434"/>
      <c r="J234" s="434"/>
      <c r="K234" s="434"/>
      <c r="L234" s="434"/>
      <c r="M234" s="434"/>
      <c r="N234" s="434"/>
      <c r="O234" s="434"/>
      <c r="P234" s="435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3"/>
      <c r="AI234" s="23"/>
      <c r="AJ234" s="23"/>
      <c r="AK234" s="23"/>
    </row>
    <row r="235" spans="1:37" ht="15" customHeight="1">
      <c r="A235" s="436" t="str">
        <f>Q143</f>
        <v>Nome do medicamento referência</v>
      </c>
      <c r="B235" s="437"/>
      <c r="C235" s="437"/>
      <c r="D235" s="437"/>
      <c r="E235" s="437"/>
      <c r="F235" s="437"/>
      <c r="G235" s="437"/>
      <c r="H235" s="318" t="s">
        <v>118</v>
      </c>
      <c r="I235" s="438" t="str">
        <f>Q109</f>
        <v>Nome do medicamento teste</v>
      </c>
      <c r="J235" s="438"/>
      <c r="K235" s="438"/>
      <c r="L235" s="438"/>
      <c r="M235" s="438"/>
      <c r="N235" s="438"/>
      <c r="O235" s="438"/>
      <c r="P235" s="439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3"/>
      <c r="AI235" s="23"/>
      <c r="AJ235" s="23"/>
      <c r="AK235" s="23"/>
    </row>
    <row r="236" spans="1:37" ht="15" customHeight="1">
      <c r="A236" s="486" t="s">
        <v>3</v>
      </c>
      <c r="B236" s="486"/>
      <c r="C236" s="271">
        <f>C110</f>
        <v>1</v>
      </c>
      <c r="D236" s="271">
        <f aca="true" t="shared" si="20" ref="D236:N236">D110</f>
        <v>2</v>
      </c>
      <c r="E236" s="271">
        <f t="shared" si="20"/>
        <v>4</v>
      </c>
      <c r="F236" s="271">
        <f t="shared" si="20"/>
        <v>10</v>
      </c>
      <c r="G236" s="271">
        <f t="shared" si="20"/>
        <v>30</v>
      </c>
      <c r="H236" s="271">
        <f t="shared" si="20"/>
        <v>60</v>
      </c>
      <c r="I236" s="271">
        <f t="shared" si="20"/>
        <v>120</v>
      </c>
      <c r="J236" s="271">
        <f t="shared" si="20"/>
        <v>240</v>
      </c>
      <c r="K236" s="271">
        <f t="shared" si="20"/>
        <v>360</v>
      </c>
      <c r="L236" s="271">
        <f t="shared" si="20"/>
        <v>480</v>
      </c>
      <c r="M236" s="271">
        <f t="shared" si="20"/>
        <v>599</v>
      </c>
      <c r="N236" s="271">
        <f t="shared" si="20"/>
        <v>600</v>
      </c>
      <c r="O236" s="272"/>
      <c r="P236" s="273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3"/>
      <c r="AI236" s="23"/>
      <c r="AJ236" s="23"/>
      <c r="AK236" s="23"/>
    </row>
    <row r="237" spans="1:37" ht="15" customHeight="1">
      <c r="A237" s="487" t="s">
        <v>13</v>
      </c>
      <c r="B237" s="487"/>
      <c r="C237" s="274">
        <f>C160-C126</f>
        <v>0</v>
      </c>
      <c r="D237" s="274">
        <f aca="true" t="shared" si="21" ref="D237:N237">D160-D126</f>
        <v>0</v>
      </c>
      <c r="E237" s="274">
        <f t="shared" si="21"/>
        <v>0</v>
      </c>
      <c r="F237" s="274">
        <f t="shared" si="21"/>
        <v>0</v>
      </c>
      <c r="G237" s="274">
        <f t="shared" si="21"/>
        <v>0</v>
      </c>
      <c r="H237" s="274">
        <f t="shared" si="21"/>
        <v>0</v>
      </c>
      <c r="I237" s="274">
        <f t="shared" si="21"/>
        <v>0</v>
      </c>
      <c r="J237" s="274">
        <f t="shared" si="21"/>
        <v>0</v>
      </c>
      <c r="K237" s="274">
        <f t="shared" si="21"/>
        <v>0</v>
      </c>
      <c r="L237" s="274">
        <f t="shared" si="21"/>
        <v>0</v>
      </c>
      <c r="M237" s="274">
        <f t="shared" si="21"/>
        <v>0</v>
      </c>
      <c r="N237" s="274">
        <f t="shared" si="21"/>
        <v>0</v>
      </c>
      <c r="O237" s="275"/>
      <c r="P237" s="276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3"/>
      <c r="AI237" s="23"/>
      <c r="AJ237" s="23"/>
      <c r="AK237" s="23"/>
    </row>
    <row r="238" spans="1:37" ht="15" customHeight="1">
      <c r="A238" s="488" t="s">
        <v>14</v>
      </c>
      <c r="B238" s="489"/>
      <c r="C238" s="274">
        <f>ABS(C237)</f>
        <v>0</v>
      </c>
      <c r="D238" s="274">
        <f aca="true" t="shared" si="22" ref="D238:N238">ABS(D237)</f>
        <v>0</v>
      </c>
      <c r="E238" s="274">
        <f t="shared" si="22"/>
        <v>0</v>
      </c>
      <c r="F238" s="274">
        <f t="shared" si="22"/>
        <v>0</v>
      </c>
      <c r="G238" s="274">
        <f t="shared" si="22"/>
        <v>0</v>
      </c>
      <c r="H238" s="274">
        <f t="shared" si="22"/>
        <v>0</v>
      </c>
      <c r="I238" s="274">
        <f t="shared" si="22"/>
        <v>0</v>
      </c>
      <c r="J238" s="274">
        <f t="shared" si="22"/>
        <v>0</v>
      </c>
      <c r="K238" s="274">
        <f t="shared" si="22"/>
        <v>0</v>
      </c>
      <c r="L238" s="274">
        <f t="shared" si="22"/>
        <v>0</v>
      </c>
      <c r="M238" s="274">
        <f t="shared" si="22"/>
        <v>0</v>
      </c>
      <c r="N238" s="274">
        <f t="shared" si="22"/>
        <v>0</v>
      </c>
      <c r="O238" s="277" t="s">
        <v>2</v>
      </c>
      <c r="P238" s="278">
        <f>SUM(R241:Z241)</f>
        <v>0</v>
      </c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3"/>
      <c r="AI238" s="23"/>
      <c r="AJ238" s="23"/>
      <c r="AK238" s="23"/>
    </row>
    <row r="239" spans="1:37" ht="15" customHeight="1">
      <c r="A239" s="487" t="s">
        <v>15</v>
      </c>
      <c r="B239" s="487"/>
      <c r="C239" s="279">
        <f>C238^2</f>
        <v>0</v>
      </c>
      <c r="D239" s="279">
        <f aca="true" t="shared" si="23" ref="D239:N239">D238^2</f>
        <v>0</v>
      </c>
      <c r="E239" s="279">
        <f t="shared" si="23"/>
        <v>0</v>
      </c>
      <c r="F239" s="279">
        <f t="shared" si="23"/>
        <v>0</v>
      </c>
      <c r="G239" s="279">
        <f t="shared" si="23"/>
        <v>0</v>
      </c>
      <c r="H239" s="279">
        <f t="shared" si="23"/>
        <v>0</v>
      </c>
      <c r="I239" s="279">
        <f t="shared" si="23"/>
        <v>0</v>
      </c>
      <c r="J239" s="279">
        <f t="shared" si="23"/>
        <v>0</v>
      </c>
      <c r="K239" s="279">
        <f t="shared" si="23"/>
        <v>0</v>
      </c>
      <c r="L239" s="279">
        <f t="shared" si="23"/>
        <v>0</v>
      </c>
      <c r="M239" s="279">
        <f t="shared" si="23"/>
        <v>0</v>
      </c>
      <c r="N239" s="279">
        <f t="shared" si="23"/>
        <v>0</v>
      </c>
      <c r="O239" s="277" t="s">
        <v>2</v>
      </c>
      <c r="P239" s="278">
        <f>SUM(R242:Z242)</f>
        <v>0</v>
      </c>
      <c r="Q239" s="22"/>
      <c r="R239" s="22"/>
      <c r="S239" s="22"/>
      <c r="T239" s="477"/>
      <c r="U239" s="477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3"/>
      <c r="AI239" s="23"/>
      <c r="AJ239" s="23"/>
      <c r="AK239" s="23"/>
    </row>
    <row r="240" spans="1:37" ht="15" customHeight="1">
      <c r="A240" s="314"/>
      <c r="B240" s="315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74"/>
      <c r="O240" s="74"/>
      <c r="P240" s="316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3"/>
      <c r="AI240" s="23"/>
      <c r="AJ240" s="23"/>
      <c r="AK240" s="23"/>
    </row>
    <row r="241" spans="1:37" ht="15" customHeight="1">
      <c r="A241" s="490" t="s">
        <v>116</v>
      </c>
      <c r="B241" s="491"/>
      <c r="C241" s="347">
        <f aca="true" t="shared" si="24" ref="C241:N241">C110</f>
        <v>1</v>
      </c>
      <c r="D241" s="348">
        <f t="shared" si="24"/>
        <v>2</v>
      </c>
      <c r="E241" s="348">
        <f t="shared" si="24"/>
        <v>4</v>
      </c>
      <c r="F241" s="348">
        <f t="shared" si="24"/>
        <v>10</v>
      </c>
      <c r="G241" s="348">
        <f t="shared" si="24"/>
        <v>30</v>
      </c>
      <c r="H241" s="349">
        <f t="shared" si="24"/>
        <v>60</v>
      </c>
      <c r="I241" s="349">
        <f t="shared" si="24"/>
        <v>120</v>
      </c>
      <c r="J241" s="349">
        <v>200</v>
      </c>
      <c r="K241" s="349">
        <f t="shared" si="24"/>
        <v>360</v>
      </c>
      <c r="L241" s="349">
        <f t="shared" si="24"/>
        <v>480</v>
      </c>
      <c r="M241" s="349">
        <f t="shared" si="24"/>
        <v>599</v>
      </c>
      <c r="N241" s="349">
        <f t="shared" si="24"/>
        <v>600</v>
      </c>
      <c r="O241" s="350"/>
      <c r="P241" s="326"/>
      <c r="Q241" s="22"/>
      <c r="R241" s="346">
        <f aca="true" t="shared" si="25" ref="R241:X241">IF(C242="OK",C238,"")</f>
      </c>
      <c r="S241" s="346">
        <f t="shared" si="25"/>
      </c>
      <c r="T241" s="346">
        <f t="shared" si="25"/>
      </c>
      <c r="U241" s="346">
        <f t="shared" si="25"/>
      </c>
      <c r="V241" s="346">
        <f t="shared" si="25"/>
      </c>
      <c r="W241" s="346">
        <f t="shared" si="25"/>
      </c>
      <c r="X241" s="346">
        <f t="shared" si="25"/>
      </c>
      <c r="Y241" s="346">
        <f>IF(K242="OK",K238,"")</f>
      </c>
      <c r="Z241" s="346">
        <f>IF(N242="OK",N238,"")</f>
      </c>
      <c r="AA241" s="346"/>
      <c r="AB241" s="346"/>
      <c r="AC241" s="346"/>
      <c r="AD241" s="22"/>
      <c r="AE241" s="22"/>
      <c r="AF241" s="22"/>
      <c r="AG241" s="22"/>
      <c r="AH241" s="23"/>
      <c r="AI241" s="23"/>
      <c r="AJ241" s="23"/>
      <c r="AK241" s="23"/>
    </row>
    <row r="242" spans="1:37" ht="15" customHeight="1">
      <c r="A242" s="490"/>
      <c r="B242" s="491"/>
      <c r="C242" s="367"/>
      <c r="D242" s="367"/>
      <c r="E242" s="367"/>
      <c r="F242" s="367"/>
      <c r="G242" s="367"/>
      <c r="H242" s="367"/>
      <c r="I242" s="367"/>
      <c r="J242" s="367"/>
      <c r="K242" s="367"/>
      <c r="L242" s="367"/>
      <c r="M242" s="367"/>
      <c r="N242" s="367"/>
      <c r="O242" s="354"/>
      <c r="P242" s="326"/>
      <c r="Q242" s="22"/>
      <c r="R242" s="346">
        <f aca="true" t="shared" si="26" ref="R242:X242">IF(C242="OK",C239,"")</f>
      </c>
      <c r="S242" s="346">
        <f t="shared" si="26"/>
      </c>
      <c r="T242" s="346">
        <f t="shared" si="26"/>
      </c>
      <c r="U242" s="346">
        <f t="shared" si="26"/>
      </c>
      <c r="V242" s="346">
        <f t="shared" si="26"/>
      </c>
      <c r="W242" s="346">
        <f t="shared" si="26"/>
      </c>
      <c r="X242" s="346">
        <f t="shared" si="26"/>
      </c>
      <c r="Y242" s="346">
        <f>IF(K242="OK",K239,"")</f>
      </c>
      <c r="Z242" s="346">
        <f>IF(N242="OK",N239,"")</f>
      </c>
      <c r="AA242" s="346"/>
      <c r="AB242" s="346"/>
      <c r="AC242" s="346"/>
      <c r="AD242" s="22"/>
      <c r="AE242" s="22"/>
      <c r="AF242" s="22"/>
      <c r="AG242" s="22"/>
      <c r="AH242" s="23"/>
      <c r="AI242" s="23"/>
      <c r="AJ242" s="23"/>
      <c r="AK242" s="23"/>
    </row>
    <row r="243" spans="1:37" ht="15" customHeight="1">
      <c r="A243" s="490"/>
      <c r="B243" s="491"/>
      <c r="C243" s="352"/>
      <c r="D243" s="352"/>
      <c r="E243" s="352"/>
      <c r="F243" s="352"/>
      <c r="G243" s="352"/>
      <c r="H243" s="352"/>
      <c r="I243" s="352"/>
      <c r="J243" s="378"/>
      <c r="K243" s="621"/>
      <c r="L243" s="621"/>
      <c r="M243" s="621"/>
      <c r="N243" s="622"/>
      <c r="O243" s="623"/>
      <c r="P243" s="326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3"/>
      <c r="AI243" s="23"/>
      <c r="AJ243" s="23"/>
      <c r="AK243" s="23"/>
    </row>
    <row r="244" spans="1:37" ht="15" customHeight="1">
      <c r="A244" s="490"/>
      <c r="B244" s="491"/>
      <c r="C244" s="350"/>
      <c r="D244" s="350"/>
      <c r="E244" s="350"/>
      <c r="F244" s="350"/>
      <c r="G244" s="350"/>
      <c r="H244" s="351"/>
      <c r="I244" s="275"/>
      <c r="J244" s="275"/>
      <c r="K244" s="275"/>
      <c r="L244" s="275"/>
      <c r="M244" s="275"/>
      <c r="N244" s="282"/>
      <c r="O244" s="282"/>
      <c r="P244" s="133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3"/>
      <c r="AI244" s="23"/>
      <c r="AJ244" s="23"/>
      <c r="AK244" s="23"/>
    </row>
    <row r="245" spans="1:37" ht="15" customHeight="1">
      <c r="A245" s="186"/>
      <c r="B245" s="72"/>
      <c r="C245" s="25"/>
      <c r="D245" s="25"/>
      <c r="E245" s="25"/>
      <c r="F245" s="25"/>
      <c r="G245" s="25"/>
      <c r="H245" s="72"/>
      <c r="I245" s="184"/>
      <c r="J245" s="184"/>
      <c r="K245" s="184"/>
      <c r="L245" s="184"/>
      <c r="M245" s="184"/>
      <c r="N245" s="74"/>
      <c r="O245" s="74"/>
      <c r="P245" s="133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3"/>
      <c r="AI245" s="23"/>
      <c r="AJ245" s="23"/>
      <c r="AK245" s="23"/>
    </row>
    <row r="246" spans="1:37" ht="15" customHeight="1">
      <c r="A246" s="161" t="s">
        <v>0</v>
      </c>
      <c r="B246" s="185" t="s">
        <v>16</v>
      </c>
      <c r="C246" s="184"/>
      <c r="D246" s="184"/>
      <c r="E246" s="72"/>
      <c r="F246" s="72"/>
      <c r="G246" s="154" t="s">
        <v>11</v>
      </c>
      <c r="H246" s="72" t="s">
        <v>18</v>
      </c>
      <c r="I246" s="184"/>
      <c r="J246" s="184"/>
      <c r="K246" s="184"/>
      <c r="L246" s="184"/>
      <c r="M246" s="184"/>
      <c r="N246" s="184"/>
      <c r="O246" s="184"/>
      <c r="P246" s="133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3"/>
      <c r="AI246" s="23"/>
      <c r="AJ246" s="23"/>
      <c r="AK246" s="23"/>
    </row>
    <row r="247" spans="1:37" ht="15" customHeight="1">
      <c r="A247" s="186"/>
      <c r="B247" s="72" t="s">
        <v>17</v>
      </c>
      <c r="C247" s="184"/>
      <c r="D247" s="184"/>
      <c r="E247" s="72"/>
      <c r="F247" s="72"/>
      <c r="G247" s="72"/>
      <c r="H247" s="184"/>
      <c r="I247" s="184"/>
      <c r="J247" s="184"/>
      <c r="K247" s="184"/>
      <c r="L247" s="184"/>
      <c r="M247" s="184"/>
      <c r="N247" s="184"/>
      <c r="O247" s="184"/>
      <c r="P247" s="133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3"/>
      <c r="AI247" s="23"/>
      <c r="AJ247" s="23"/>
      <c r="AK247" s="23"/>
    </row>
    <row r="248" spans="1:37" ht="15" customHeight="1">
      <c r="A248" s="174"/>
      <c r="B248" s="184"/>
      <c r="C248" s="184"/>
      <c r="D248" s="184"/>
      <c r="E248" s="184"/>
      <c r="F248" s="184"/>
      <c r="G248" s="184"/>
      <c r="H248" s="154" t="s">
        <v>10</v>
      </c>
      <c r="I248" s="345">
        <f>COUNTIF(C242:N242,"OK")</f>
        <v>0</v>
      </c>
      <c r="J248" s="345"/>
      <c r="K248" s="187" t="s">
        <v>6</v>
      </c>
      <c r="L248" s="187"/>
      <c r="M248" s="187"/>
      <c r="N248" s="72"/>
      <c r="O248" s="72"/>
      <c r="P248" s="133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3"/>
      <c r="AI248" s="23"/>
      <c r="AJ248" s="23"/>
      <c r="AK248" s="23"/>
    </row>
    <row r="249" spans="1:37" ht="15" customHeight="1">
      <c r="A249" s="188"/>
      <c r="C249" s="72"/>
      <c r="D249" s="72"/>
      <c r="E249" s="72"/>
      <c r="F249" s="72"/>
      <c r="G249" s="72"/>
      <c r="H249" s="72"/>
      <c r="I249" s="189"/>
      <c r="J249" s="189"/>
      <c r="K249" s="189"/>
      <c r="L249" s="189"/>
      <c r="M249" s="189"/>
      <c r="N249" s="190"/>
      <c r="O249" s="190"/>
      <c r="P249" s="191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3"/>
      <c r="AI249" s="23"/>
      <c r="AJ249" s="23"/>
      <c r="AK249" s="23"/>
    </row>
    <row r="250" spans="1:37" ht="15" customHeight="1">
      <c r="A250" s="188"/>
      <c r="B250" s="313"/>
      <c r="C250" s="171" t="s">
        <v>0</v>
      </c>
      <c r="D250" s="282" t="str">
        <f>IF(P238=0,"0",((P238)*100/P160))</f>
        <v>0</v>
      </c>
      <c r="E250" s="187" t="s">
        <v>9</v>
      </c>
      <c r="F250" s="187"/>
      <c r="G250" s="187"/>
      <c r="H250" s="313"/>
      <c r="I250" s="313"/>
      <c r="J250" s="313"/>
      <c r="K250" s="313"/>
      <c r="L250" s="313"/>
      <c r="M250" s="313"/>
      <c r="N250" s="313"/>
      <c r="O250" s="313"/>
      <c r="P250" s="191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3"/>
      <c r="AI250" s="23"/>
      <c r="AJ250" s="23"/>
      <c r="AK250" s="23"/>
    </row>
    <row r="251" spans="1:37" ht="15" customHeight="1">
      <c r="A251" s="188"/>
      <c r="B251" s="313"/>
      <c r="C251" s="171" t="s">
        <v>7</v>
      </c>
      <c r="D251" s="282" t="str">
        <f>IF(P239=0,"0",(50*LOG((1+(1/I248)*P239)^-0.5*100)))</f>
        <v>0</v>
      </c>
      <c r="E251" s="187" t="s">
        <v>5</v>
      </c>
      <c r="F251" s="187"/>
      <c r="G251" s="187"/>
      <c r="H251" s="322"/>
      <c r="I251" s="322"/>
      <c r="J251" s="322"/>
      <c r="K251" s="322"/>
      <c r="L251" s="322"/>
      <c r="M251" s="322"/>
      <c r="N251" s="322"/>
      <c r="O251" s="322"/>
      <c r="P251" s="191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3"/>
      <c r="AI251" s="23"/>
      <c r="AJ251" s="23"/>
      <c r="AK251" s="23"/>
    </row>
    <row r="252" spans="1:37" ht="15" customHeight="1">
      <c r="A252" s="188"/>
      <c r="B252" s="313"/>
      <c r="C252" s="322"/>
      <c r="D252" s="322"/>
      <c r="E252" s="322"/>
      <c r="F252" s="322"/>
      <c r="G252" s="322"/>
      <c r="H252" s="322"/>
      <c r="I252" s="322"/>
      <c r="J252" s="322"/>
      <c r="K252" s="322"/>
      <c r="L252" s="322"/>
      <c r="M252" s="322"/>
      <c r="N252" s="322"/>
      <c r="O252" s="322"/>
      <c r="P252" s="191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3"/>
      <c r="AI252" s="23"/>
      <c r="AJ252" s="23"/>
      <c r="AK252" s="23"/>
    </row>
    <row r="253" spans="1:37" ht="15" customHeight="1">
      <c r="A253" s="188"/>
      <c r="B253" s="146" t="s">
        <v>48</v>
      </c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191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3"/>
      <c r="AI253" s="23"/>
      <c r="AJ253" s="23"/>
      <c r="AK253" s="23"/>
    </row>
    <row r="254" spans="1:37" ht="15" customHeight="1">
      <c r="A254" s="186"/>
      <c r="B254" s="593"/>
      <c r="C254" s="613"/>
      <c r="D254" s="613"/>
      <c r="E254" s="613"/>
      <c r="F254" s="613"/>
      <c r="G254" s="613"/>
      <c r="H254" s="613"/>
      <c r="I254" s="613"/>
      <c r="J254" s="613"/>
      <c r="K254" s="613"/>
      <c r="L254" s="613"/>
      <c r="M254" s="613"/>
      <c r="N254" s="613"/>
      <c r="O254" s="614"/>
      <c r="P254" s="133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3"/>
      <c r="AI254" s="23"/>
      <c r="AJ254" s="23"/>
      <c r="AK254" s="23"/>
    </row>
    <row r="255" spans="1:37" ht="15" customHeight="1">
      <c r="A255" s="186"/>
      <c r="B255" s="450"/>
      <c r="C255" s="451"/>
      <c r="D255" s="451"/>
      <c r="E255" s="451"/>
      <c r="F255" s="451"/>
      <c r="G255" s="451"/>
      <c r="H255" s="451"/>
      <c r="I255" s="451"/>
      <c r="J255" s="451"/>
      <c r="K255" s="451"/>
      <c r="L255" s="451"/>
      <c r="M255" s="451"/>
      <c r="N255" s="451"/>
      <c r="O255" s="452"/>
      <c r="P255" s="133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3"/>
      <c r="AI255" s="23"/>
      <c r="AJ255" s="23"/>
      <c r="AK255" s="23"/>
    </row>
    <row r="256" spans="1:37" ht="15" customHeight="1">
      <c r="A256" s="96"/>
      <c r="B256" s="450"/>
      <c r="C256" s="451"/>
      <c r="D256" s="451"/>
      <c r="E256" s="451"/>
      <c r="F256" s="451"/>
      <c r="G256" s="451"/>
      <c r="H256" s="451"/>
      <c r="I256" s="451"/>
      <c r="J256" s="451"/>
      <c r="K256" s="451"/>
      <c r="L256" s="451"/>
      <c r="M256" s="451"/>
      <c r="N256" s="451"/>
      <c r="O256" s="452"/>
      <c r="P256" s="101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3"/>
      <c r="AI256" s="23"/>
      <c r="AJ256" s="23"/>
      <c r="AK256" s="23"/>
    </row>
    <row r="257" spans="1:37" ht="15" customHeight="1">
      <c r="A257" s="97"/>
      <c r="B257" s="450"/>
      <c r="C257" s="451"/>
      <c r="D257" s="451"/>
      <c r="E257" s="451"/>
      <c r="F257" s="451"/>
      <c r="G257" s="451"/>
      <c r="H257" s="451"/>
      <c r="I257" s="451"/>
      <c r="J257" s="451"/>
      <c r="K257" s="451"/>
      <c r="L257" s="451"/>
      <c r="M257" s="451"/>
      <c r="N257" s="451"/>
      <c r="O257" s="452"/>
      <c r="P257" s="101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3"/>
      <c r="AI257" s="23"/>
      <c r="AJ257" s="23"/>
      <c r="AK257" s="23"/>
    </row>
    <row r="258" spans="1:37" s="39" customFormat="1" ht="15" customHeight="1">
      <c r="A258" s="97"/>
      <c r="B258" s="450"/>
      <c r="C258" s="451"/>
      <c r="D258" s="451"/>
      <c r="E258" s="451"/>
      <c r="F258" s="451"/>
      <c r="G258" s="451"/>
      <c r="H258" s="451"/>
      <c r="I258" s="451"/>
      <c r="J258" s="451"/>
      <c r="K258" s="451"/>
      <c r="L258" s="451"/>
      <c r="M258" s="451"/>
      <c r="N258" s="451"/>
      <c r="O258" s="452"/>
      <c r="P258" s="101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8"/>
      <c r="AI258" s="38"/>
      <c r="AJ258" s="38"/>
      <c r="AK258" s="38"/>
    </row>
    <row r="259" spans="1:37" s="39" customFormat="1" ht="15" customHeight="1">
      <c r="A259" s="97"/>
      <c r="B259" s="450"/>
      <c r="C259" s="451"/>
      <c r="D259" s="451"/>
      <c r="E259" s="451"/>
      <c r="F259" s="451"/>
      <c r="G259" s="451"/>
      <c r="H259" s="451"/>
      <c r="I259" s="451"/>
      <c r="J259" s="451"/>
      <c r="K259" s="451"/>
      <c r="L259" s="451"/>
      <c r="M259" s="451"/>
      <c r="N259" s="451"/>
      <c r="O259" s="452"/>
      <c r="P259" s="101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8"/>
      <c r="AI259" s="38"/>
      <c r="AJ259" s="38"/>
      <c r="AK259" s="38"/>
    </row>
    <row r="260" spans="1:37" s="39" customFormat="1" ht="15" customHeight="1">
      <c r="A260" s="97"/>
      <c r="B260" s="450"/>
      <c r="C260" s="451"/>
      <c r="D260" s="451"/>
      <c r="E260" s="451"/>
      <c r="F260" s="451"/>
      <c r="G260" s="451"/>
      <c r="H260" s="451"/>
      <c r="I260" s="451"/>
      <c r="J260" s="451"/>
      <c r="K260" s="451"/>
      <c r="L260" s="451"/>
      <c r="M260" s="451"/>
      <c r="N260" s="451"/>
      <c r="O260" s="452"/>
      <c r="P260" s="101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8"/>
      <c r="AI260" s="38"/>
      <c r="AJ260" s="38"/>
      <c r="AK260" s="38"/>
    </row>
    <row r="261" spans="1:37" s="9" customFormat="1" ht="15" customHeight="1">
      <c r="A261" s="324"/>
      <c r="B261" s="450"/>
      <c r="C261" s="451"/>
      <c r="D261" s="451"/>
      <c r="E261" s="451"/>
      <c r="F261" s="451"/>
      <c r="G261" s="451"/>
      <c r="H261" s="451"/>
      <c r="I261" s="451"/>
      <c r="J261" s="451"/>
      <c r="K261" s="451"/>
      <c r="L261" s="451"/>
      <c r="M261" s="451"/>
      <c r="N261" s="451"/>
      <c r="O261" s="452"/>
      <c r="P261" s="216"/>
      <c r="Q261" s="30"/>
      <c r="R261" s="31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</row>
    <row r="262" spans="1:37" s="9" customFormat="1" ht="15" customHeight="1">
      <c r="A262" s="324"/>
      <c r="B262" s="450"/>
      <c r="C262" s="451"/>
      <c r="D262" s="451"/>
      <c r="E262" s="451"/>
      <c r="F262" s="451"/>
      <c r="G262" s="451"/>
      <c r="H262" s="451"/>
      <c r="I262" s="451"/>
      <c r="J262" s="451"/>
      <c r="K262" s="451"/>
      <c r="L262" s="451"/>
      <c r="M262" s="451"/>
      <c r="N262" s="451"/>
      <c r="O262" s="452"/>
      <c r="P262" s="216"/>
      <c r="Q262" s="30"/>
      <c r="R262" s="31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</row>
    <row r="263" spans="1:37" s="9" customFormat="1" ht="15" customHeight="1">
      <c r="A263" s="324"/>
      <c r="B263" s="450"/>
      <c r="C263" s="620"/>
      <c r="D263" s="620"/>
      <c r="E263" s="620"/>
      <c r="F263" s="620"/>
      <c r="G263" s="620"/>
      <c r="H263" s="620"/>
      <c r="I263" s="620"/>
      <c r="J263" s="620"/>
      <c r="K263" s="620"/>
      <c r="L263" s="620"/>
      <c r="M263" s="620"/>
      <c r="N263" s="620"/>
      <c r="O263" s="452"/>
      <c r="P263" s="216"/>
      <c r="Q263" s="31"/>
      <c r="R263" s="31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</row>
    <row r="264" spans="1:37" s="9" customFormat="1" ht="15" customHeight="1">
      <c r="A264" s="65"/>
      <c r="B264" s="596"/>
      <c r="C264" s="660"/>
      <c r="D264" s="660"/>
      <c r="E264" s="660"/>
      <c r="F264" s="660"/>
      <c r="G264" s="660"/>
      <c r="H264" s="660"/>
      <c r="I264" s="660"/>
      <c r="J264" s="660"/>
      <c r="K264" s="660"/>
      <c r="L264" s="660"/>
      <c r="M264" s="660"/>
      <c r="N264" s="660"/>
      <c r="O264" s="661"/>
      <c r="P264" s="150"/>
      <c r="Q264" s="31"/>
      <c r="R264" s="31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</row>
    <row r="265" spans="1:37" s="9" customFormat="1" ht="15" customHeight="1">
      <c r="A265" s="102"/>
      <c r="B265" s="193"/>
      <c r="C265" s="194"/>
      <c r="D265" s="194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94"/>
      <c r="P265" s="71"/>
      <c r="Q265" s="31"/>
      <c r="R265" s="31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</row>
    <row r="266" spans="1:37" s="9" customFormat="1" ht="15" customHeight="1">
      <c r="A266" s="394" t="str">
        <f>A10</f>
        <v>                                                                                      Perfil de Dissolução Comparativo</v>
      </c>
      <c r="B266" s="395"/>
      <c r="C266" s="395"/>
      <c r="D266" s="395"/>
      <c r="E266" s="395"/>
      <c r="F266" s="395"/>
      <c r="G266" s="395"/>
      <c r="H266" s="395"/>
      <c r="I266" s="395"/>
      <c r="J266" s="395"/>
      <c r="K266" s="395"/>
      <c r="L266" s="395"/>
      <c r="M266" s="395"/>
      <c r="N266" s="395"/>
      <c r="O266" s="395"/>
      <c r="P266" s="396"/>
      <c r="Q266" s="31"/>
      <c r="R266" s="31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</row>
    <row r="267" spans="1:37" s="9" customFormat="1" ht="15" customHeight="1">
      <c r="A267" s="440" t="str">
        <f>A11</f>
        <v>Número</v>
      </c>
      <c r="B267" s="441"/>
      <c r="C267" s="462" t="str">
        <f>C11</f>
        <v>Nome do Estudo</v>
      </c>
      <c r="D267" s="463"/>
      <c r="E267" s="463"/>
      <c r="F267" s="463"/>
      <c r="G267" s="463"/>
      <c r="H267" s="463"/>
      <c r="I267" s="463"/>
      <c r="J267" s="463"/>
      <c r="K267" s="463"/>
      <c r="L267" s="463"/>
      <c r="M267" s="463"/>
      <c r="N267" s="464"/>
      <c r="O267" s="397" t="str">
        <f>O11</f>
        <v>Período do Estudo</v>
      </c>
      <c r="P267" s="398"/>
      <c r="Q267" s="31"/>
      <c r="R267" s="31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</row>
    <row r="268" spans="1:37" s="13" customFormat="1" ht="15" customHeight="1">
      <c r="A268" s="442">
        <f>A12</f>
        <v>0</v>
      </c>
      <c r="B268" s="443"/>
      <c r="C268" s="403">
        <f>C12</f>
        <v>0</v>
      </c>
      <c r="D268" s="404"/>
      <c r="E268" s="404"/>
      <c r="F268" s="404"/>
      <c r="G268" s="404"/>
      <c r="H268" s="404"/>
      <c r="I268" s="404"/>
      <c r="J268" s="404"/>
      <c r="K268" s="404"/>
      <c r="L268" s="404"/>
      <c r="M268" s="404"/>
      <c r="N268" s="405"/>
      <c r="O268" s="616">
        <f>O12</f>
        <v>0</v>
      </c>
      <c r="P268" s="617"/>
      <c r="Q268" s="32"/>
      <c r="R268" s="32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</row>
    <row r="269" spans="1:58" s="14" customFormat="1" ht="15" customHeight="1">
      <c r="A269" s="444"/>
      <c r="B269" s="445"/>
      <c r="C269" s="406"/>
      <c r="D269" s="407"/>
      <c r="E269" s="407"/>
      <c r="F269" s="407"/>
      <c r="G269" s="407"/>
      <c r="H269" s="407"/>
      <c r="I269" s="407"/>
      <c r="J269" s="407"/>
      <c r="K269" s="407"/>
      <c r="L269" s="407"/>
      <c r="M269" s="407"/>
      <c r="N269" s="408"/>
      <c r="O269" s="618"/>
      <c r="P269" s="619"/>
      <c r="Q269" s="32"/>
      <c r="R269" s="32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40"/>
      <c r="AI269" s="40"/>
      <c r="AJ269" s="40"/>
      <c r="AK269" s="40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</row>
    <row r="270" spans="1:37" ht="15" customHeight="1">
      <c r="A270" s="65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37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3"/>
      <c r="AI270" s="23"/>
      <c r="AJ270" s="23"/>
      <c r="AK270" s="23"/>
    </row>
    <row r="271" spans="1:37" ht="15" customHeight="1">
      <c r="A271" s="65"/>
      <c r="B271" s="146" t="s">
        <v>49</v>
      </c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37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3"/>
      <c r="AI271" s="23"/>
      <c r="AJ271" s="23"/>
      <c r="AK271" s="23"/>
    </row>
    <row r="272" spans="1:37" ht="15" customHeight="1">
      <c r="A272" s="65"/>
      <c r="B272" s="612"/>
      <c r="C272" s="613"/>
      <c r="D272" s="613"/>
      <c r="E272" s="613"/>
      <c r="F272" s="613"/>
      <c r="G272" s="613"/>
      <c r="H272" s="613"/>
      <c r="I272" s="613"/>
      <c r="J272" s="613"/>
      <c r="K272" s="613"/>
      <c r="L272" s="613"/>
      <c r="M272" s="613"/>
      <c r="N272" s="613"/>
      <c r="O272" s="614"/>
      <c r="P272" s="137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3"/>
      <c r="AI272" s="23"/>
      <c r="AJ272" s="23"/>
      <c r="AK272" s="23"/>
    </row>
    <row r="273" spans="1:37" ht="15" customHeight="1">
      <c r="A273" s="65"/>
      <c r="B273" s="605"/>
      <c r="C273" s="451"/>
      <c r="D273" s="451"/>
      <c r="E273" s="451"/>
      <c r="F273" s="451"/>
      <c r="G273" s="451"/>
      <c r="H273" s="451"/>
      <c r="I273" s="451"/>
      <c r="J273" s="451"/>
      <c r="K273" s="451"/>
      <c r="L273" s="451"/>
      <c r="M273" s="451"/>
      <c r="N273" s="451"/>
      <c r="O273" s="452"/>
      <c r="P273" s="137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3"/>
      <c r="AI273" s="23"/>
      <c r="AJ273" s="23"/>
      <c r="AK273" s="23"/>
    </row>
    <row r="274" spans="1:37" ht="15" customHeight="1">
      <c r="A274" s="65"/>
      <c r="B274" s="605"/>
      <c r="C274" s="451"/>
      <c r="D274" s="451"/>
      <c r="E274" s="451"/>
      <c r="F274" s="451"/>
      <c r="G274" s="451"/>
      <c r="H274" s="451"/>
      <c r="I274" s="451"/>
      <c r="J274" s="451"/>
      <c r="K274" s="451"/>
      <c r="L274" s="451"/>
      <c r="M274" s="451"/>
      <c r="N274" s="451"/>
      <c r="O274" s="452"/>
      <c r="P274" s="137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3"/>
      <c r="AI274" s="23"/>
      <c r="AJ274" s="23"/>
      <c r="AK274" s="23"/>
    </row>
    <row r="275" spans="1:37" ht="15" customHeight="1">
      <c r="A275" s="65"/>
      <c r="B275" s="605"/>
      <c r="C275" s="451"/>
      <c r="D275" s="451"/>
      <c r="E275" s="451"/>
      <c r="F275" s="451"/>
      <c r="G275" s="451"/>
      <c r="H275" s="451"/>
      <c r="I275" s="451"/>
      <c r="J275" s="451"/>
      <c r="K275" s="451"/>
      <c r="L275" s="451"/>
      <c r="M275" s="451"/>
      <c r="N275" s="451"/>
      <c r="O275" s="452"/>
      <c r="P275" s="137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3"/>
      <c r="AI275" s="23"/>
      <c r="AJ275" s="23"/>
      <c r="AK275" s="23"/>
    </row>
    <row r="276" spans="1:37" ht="15" customHeight="1">
      <c r="A276" s="65"/>
      <c r="B276" s="605"/>
      <c r="C276" s="451"/>
      <c r="D276" s="451"/>
      <c r="E276" s="451"/>
      <c r="F276" s="451"/>
      <c r="G276" s="451"/>
      <c r="H276" s="451"/>
      <c r="I276" s="451"/>
      <c r="J276" s="451"/>
      <c r="K276" s="451"/>
      <c r="L276" s="451"/>
      <c r="M276" s="451"/>
      <c r="N276" s="451"/>
      <c r="O276" s="452"/>
      <c r="P276" s="137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3"/>
      <c r="AI276" s="23"/>
      <c r="AJ276" s="23"/>
      <c r="AK276" s="23"/>
    </row>
    <row r="277" spans="1:37" ht="15" customHeight="1">
      <c r="A277" s="65"/>
      <c r="B277" s="605"/>
      <c r="C277" s="451"/>
      <c r="D277" s="451"/>
      <c r="E277" s="451"/>
      <c r="F277" s="451"/>
      <c r="G277" s="451"/>
      <c r="H277" s="451"/>
      <c r="I277" s="451"/>
      <c r="J277" s="451"/>
      <c r="K277" s="451"/>
      <c r="L277" s="451"/>
      <c r="M277" s="451"/>
      <c r="N277" s="451"/>
      <c r="O277" s="452"/>
      <c r="P277" s="137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3"/>
      <c r="AI277" s="23"/>
      <c r="AJ277" s="23"/>
      <c r="AK277" s="23"/>
    </row>
    <row r="278" spans="1:37" ht="15" customHeight="1">
      <c r="A278" s="65"/>
      <c r="B278" s="605"/>
      <c r="C278" s="451"/>
      <c r="D278" s="451"/>
      <c r="E278" s="451"/>
      <c r="F278" s="451"/>
      <c r="G278" s="451"/>
      <c r="H278" s="451"/>
      <c r="I278" s="451"/>
      <c r="J278" s="451"/>
      <c r="K278" s="451"/>
      <c r="L278" s="451"/>
      <c r="M278" s="451"/>
      <c r="N278" s="451"/>
      <c r="O278" s="452"/>
      <c r="P278" s="137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3"/>
      <c r="AI278" s="23"/>
      <c r="AJ278" s="23"/>
      <c r="AK278" s="23"/>
    </row>
    <row r="279" spans="1:37" ht="15" customHeight="1">
      <c r="A279" s="65"/>
      <c r="B279" s="605"/>
      <c r="C279" s="451"/>
      <c r="D279" s="451"/>
      <c r="E279" s="451"/>
      <c r="F279" s="451"/>
      <c r="G279" s="451"/>
      <c r="H279" s="451"/>
      <c r="I279" s="451"/>
      <c r="J279" s="451"/>
      <c r="K279" s="451"/>
      <c r="L279" s="451"/>
      <c r="M279" s="451"/>
      <c r="N279" s="451"/>
      <c r="O279" s="452"/>
      <c r="P279" s="137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3"/>
      <c r="AI279" s="23"/>
      <c r="AJ279" s="23"/>
      <c r="AK279" s="23"/>
    </row>
    <row r="280" spans="1:37" ht="15" customHeight="1">
      <c r="A280" s="65"/>
      <c r="B280" s="605"/>
      <c r="C280" s="451"/>
      <c r="D280" s="451"/>
      <c r="E280" s="451"/>
      <c r="F280" s="451"/>
      <c r="G280" s="451"/>
      <c r="H280" s="451"/>
      <c r="I280" s="451"/>
      <c r="J280" s="451"/>
      <c r="K280" s="451"/>
      <c r="L280" s="451"/>
      <c r="M280" s="451"/>
      <c r="N280" s="451"/>
      <c r="O280" s="452"/>
      <c r="P280" s="137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3"/>
      <c r="AI280" s="23"/>
      <c r="AJ280" s="23"/>
      <c r="AK280" s="23"/>
    </row>
    <row r="281" spans="1:37" ht="15" customHeight="1">
      <c r="A281" s="65"/>
      <c r="B281" s="605"/>
      <c r="C281" s="451"/>
      <c r="D281" s="451"/>
      <c r="E281" s="451"/>
      <c r="F281" s="451"/>
      <c r="G281" s="451"/>
      <c r="H281" s="451"/>
      <c r="I281" s="451"/>
      <c r="J281" s="451"/>
      <c r="K281" s="451"/>
      <c r="L281" s="451"/>
      <c r="M281" s="451"/>
      <c r="N281" s="451"/>
      <c r="O281" s="452"/>
      <c r="P281" s="137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3"/>
      <c r="AI281" s="23"/>
      <c r="AJ281" s="23"/>
      <c r="AK281" s="23"/>
    </row>
    <row r="282" spans="1:37" ht="15" customHeight="1">
      <c r="A282" s="65"/>
      <c r="B282" s="605"/>
      <c r="C282" s="451"/>
      <c r="D282" s="451"/>
      <c r="E282" s="451"/>
      <c r="F282" s="451"/>
      <c r="G282" s="451"/>
      <c r="H282" s="451"/>
      <c r="I282" s="451"/>
      <c r="J282" s="451"/>
      <c r="K282" s="451"/>
      <c r="L282" s="451"/>
      <c r="M282" s="451"/>
      <c r="N282" s="451"/>
      <c r="O282" s="452"/>
      <c r="P282" s="137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3"/>
      <c r="AI282" s="23"/>
      <c r="AJ282" s="23"/>
      <c r="AK282" s="23"/>
    </row>
    <row r="283" spans="1:37" ht="15" customHeight="1">
      <c r="A283" s="65"/>
      <c r="B283" s="605"/>
      <c r="C283" s="451"/>
      <c r="D283" s="451"/>
      <c r="E283" s="451"/>
      <c r="F283" s="451"/>
      <c r="G283" s="451"/>
      <c r="H283" s="451"/>
      <c r="I283" s="451"/>
      <c r="J283" s="451"/>
      <c r="K283" s="451"/>
      <c r="L283" s="451"/>
      <c r="M283" s="451"/>
      <c r="N283" s="451"/>
      <c r="O283" s="452"/>
      <c r="P283" s="137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3"/>
      <c r="AI283" s="23"/>
      <c r="AJ283" s="23"/>
      <c r="AK283" s="23"/>
    </row>
    <row r="284" spans="1:37" ht="15" customHeight="1">
      <c r="A284" s="65"/>
      <c r="B284" s="605"/>
      <c r="C284" s="451"/>
      <c r="D284" s="451"/>
      <c r="E284" s="451"/>
      <c r="F284" s="451"/>
      <c r="G284" s="451"/>
      <c r="H284" s="451"/>
      <c r="I284" s="451"/>
      <c r="J284" s="451"/>
      <c r="K284" s="451"/>
      <c r="L284" s="451"/>
      <c r="M284" s="451"/>
      <c r="N284" s="451"/>
      <c r="O284" s="452"/>
      <c r="P284" s="137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3"/>
      <c r="AI284" s="23"/>
      <c r="AJ284" s="23"/>
      <c r="AK284" s="23"/>
    </row>
    <row r="285" spans="1:37" ht="15" customHeight="1">
      <c r="A285" s="65"/>
      <c r="B285" s="605"/>
      <c r="C285" s="451"/>
      <c r="D285" s="451"/>
      <c r="E285" s="451"/>
      <c r="F285" s="451"/>
      <c r="G285" s="451"/>
      <c r="H285" s="451"/>
      <c r="I285" s="451"/>
      <c r="J285" s="451"/>
      <c r="K285" s="451"/>
      <c r="L285" s="451"/>
      <c r="M285" s="451"/>
      <c r="N285" s="451"/>
      <c r="O285" s="452"/>
      <c r="P285" s="137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3"/>
      <c r="AI285" s="23"/>
      <c r="AJ285" s="23"/>
      <c r="AK285" s="23"/>
    </row>
    <row r="286" spans="1:37" ht="15" customHeight="1">
      <c r="A286" s="65"/>
      <c r="B286" s="605"/>
      <c r="C286" s="451"/>
      <c r="D286" s="451"/>
      <c r="E286" s="451"/>
      <c r="F286" s="451"/>
      <c r="G286" s="451"/>
      <c r="H286" s="451"/>
      <c r="I286" s="451"/>
      <c r="J286" s="451"/>
      <c r="K286" s="451"/>
      <c r="L286" s="451"/>
      <c r="M286" s="451"/>
      <c r="N286" s="451"/>
      <c r="O286" s="452"/>
      <c r="P286" s="137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3"/>
      <c r="AI286" s="23"/>
      <c r="AJ286" s="23"/>
      <c r="AK286" s="23"/>
    </row>
    <row r="287" spans="1:37" ht="15" customHeight="1">
      <c r="A287" s="65"/>
      <c r="B287" s="605"/>
      <c r="C287" s="451"/>
      <c r="D287" s="451"/>
      <c r="E287" s="451"/>
      <c r="F287" s="451"/>
      <c r="G287" s="451"/>
      <c r="H287" s="451"/>
      <c r="I287" s="451"/>
      <c r="J287" s="451"/>
      <c r="K287" s="451"/>
      <c r="L287" s="451"/>
      <c r="M287" s="451"/>
      <c r="N287" s="451"/>
      <c r="O287" s="452"/>
      <c r="P287" s="137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3"/>
      <c r="AI287" s="23"/>
      <c r="AJ287" s="23"/>
      <c r="AK287" s="23"/>
    </row>
    <row r="288" spans="1:37" ht="15" customHeight="1">
      <c r="A288" s="65"/>
      <c r="B288" s="605"/>
      <c r="C288" s="451"/>
      <c r="D288" s="451"/>
      <c r="E288" s="451"/>
      <c r="F288" s="451"/>
      <c r="G288" s="451"/>
      <c r="H288" s="451"/>
      <c r="I288" s="451"/>
      <c r="J288" s="451"/>
      <c r="K288" s="451"/>
      <c r="L288" s="451"/>
      <c r="M288" s="451"/>
      <c r="N288" s="451"/>
      <c r="O288" s="452"/>
      <c r="P288" s="137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3"/>
      <c r="AI288" s="23"/>
      <c r="AJ288" s="23"/>
      <c r="AK288" s="23"/>
    </row>
    <row r="289" spans="1:37" ht="15" customHeight="1">
      <c r="A289" s="65"/>
      <c r="B289" s="605"/>
      <c r="C289" s="451"/>
      <c r="D289" s="451"/>
      <c r="E289" s="451"/>
      <c r="F289" s="451"/>
      <c r="G289" s="451"/>
      <c r="H289" s="451"/>
      <c r="I289" s="451"/>
      <c r="J289" s="451"/>
      <c r="K289" s="451"/>
      <c r="L289" s="451"/>
      <c r="M289" s="451"/>
      <c r="N289" s="451"/>
      <c r="O289" s="452"/>
      <c r="P289" s="137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3"/>
      <c r="AI289" s="23"/>
      <c r="AJ289" s="23"/>
      <c r="AK289" s="23"/>
    </row>
    <row r="290" spans="1:37" ht="15" customHeight="1">
      <c r="A290" s="65"/>
      <c r="B290" s="605"/>
      <c r="C290" s="451"/>
      <c r="D290" s="451"/>
      <c r="E290" s="451"/>
      <c r="F290" s="451"/>
      <c r="G290" s="451"/>
      <c r="H290" s="451"/>
      <c r="I290" s="451"/>
      <c r="J290" s="451"/>
      <c r="K290" s="451"/>
      <c r="L290" s="451"/>
      <c r="M290" s="451"/>
      <c r="N290" s="451"/>
      <c r="O290" s="452"/>
      <c r="P290" s="137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3"/>
      <c r="AI290" s="23"/>
      <c r="AJ290" s="23"/>
      <c r="AK290" s="23"/>
    </row>
    <row r="291" spans="1:37" ht="15" customHeight="1">
      <c r="A291" s="65"/>
      <c r="B291" s="605"/>
      <c r="C291" s="451"/>
      <c r="D291" s="451"/>
      <c r="E291" s="451"/>
      <c r="F291" s="451"/>
      <c r="G291" s="451"/>
      <c r="H291" s="451"/>
      <c r="I291" s="451"/>
      <c r="J291" s="451"/>
      <c r="K291" s="451"/>
      <c r="L291" s="451"/>
      <c r="M291" s="451"/>
      <c r="N291" s="451"/>
      <c r="O291" s="452"/>
      <c r="P291" s="137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3"/>
      <c r="AI291" s="23"/>
      <c r="AJ291" s="23"/>
      <c r="AK291" s="23"/>
    </row>
    <row r="292" spans="1:37" ht="15" customHeight="1">
      <c r="A292" s="65"/>
      <c r="B292" s="605"/>
      <c r="C292" s="451"/>
      <c r="D292" s="451"/>
      <c r="E292" s="451"/>
      <c r="F292" s="451"/>
      <c r="G292" s="451"/>
      <c r="H292" s="451"/>
      <c r="I292" s="451"/>
      <c r="J292" s="451"/>
      <c r="K292" s="451"/>
      <c r="L292" s="451"/>
      <c r="M292" s="451"/>
      <c r="N292" s="451"/>
      <c r="O292" s="452"/>
      <c r="P292" s="137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3"/>
      <c r="AI292" s="23"/>
      <c r="AJ292" s="23"/>
      <c r="AK292" s="23"/>
    </row>
    <row r="293" spans="1:37" ht="15" customHeight="1">
      <c r="A293" s="65"/>
      <c r="B293" s="605"/>
      <c r="C293" s="451"/>
      <c r="D293" s="451"/>
      <c r="E293" s="451"/>
      <c r="F293" s="451"/>
      <c r="G293" s="451"/>
      <c r="H293" s="451"/>
      <c r="I293" s="451"/>
      <c r="J293" s="451"/>
      <c r="K293" s="451"/>
      <c r="L293" s="451"/>
      <c r="M293" s="451"/>
      <c r="N293" s="451"/>
      <c r="O293" s="452"/>
      <c r="P293" s="137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3"/>
      <c r="AI293" s="23"/>
      <c r="AJ293" s="23"/>
      <c r="AK293" s="23"/>
    </row>
    <row r="294" spans="1:37" ht="15" customHeight="1">
      <c r="A294" s="65"/>
      <c r="B294" s="605"/>
      <c r="C294" s="451"/>
      <c r="D294" s="451"/>
      <c r="E294" s="451"/>
      <c r="F294" s="451"/>
      <c r="G294" s="451"/>
      <c r="H294" s="451"/>
      <c r="I294" s="451"/>
      <c r="J294" s="451"/>
      <c r="K294" s="451"/>
      <c r="L294" s="451"/>
      <c r="M294" s="451"/>
      <c r="N294" s="451"/>
      <c r="O294" s="452"/>
      <c r="P294" s="137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3"/>
      <c r="AI294" s="23"/>
      <c r="AJ294" s="23"/>
      <c r="AK294" s="23"/>
    </row>
    <row r="295" spans="1:37" ht="15" customHeight="1">
      <c r="A295" s="178"/>
      <c r="B295" s="615"/>
      <c r="C295" s="586"/>
      <c r="D295" s="586"/>
      <c r="E295" s="586"/>
      <c r="F295" s="586"/>
      <c r="G295" s="586"/>
      <c r="H295" s="586"/>
      <c r="I295" s="586"/>
      <c r="J295" s="586"/>
      <c r="K295" s="586"/>
      <c r="L295" s="586"/>
      <c r="M295" s="586"/>
      <c r="N295" s="586"/>
      <c r="O295" s="587"/>
      <c r="P295" s="137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3"/>
      <c r="AI295" s="23"/>
      <c r="AJ295" s="23"/>
      <c r="AK295" s="23"/>
    </row>
    <row r="296" spans="1:37" ht="15" customHeight="1">
      <c r="A296" s="65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137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3"/>
      <c r="AI296" s="23"/>
      <c r="AJ296" s="23"/>
      <c r="AK296" s="23"/>
    </row>
    <row r="297" spans="1:37" ht="15" customHeight="1">
      <c r="A297" s="65"/>
      <c r="B297" s="146" t="s">
        <v>50</v>
      </c>
      <c r="C297" s="72"/>
      <c r="D297" s="325"/>
      <c r="E297" s="325"/>
      <c r="F297" s="325"/>
      <c r="G297" s="325"/>
      <c r="H297" s="325"/>
      <c r="I297" s="325"/>
      <c r="J297" s="325"/>
      <c r="K297" s="325"/>
      <c r="L297" s="325"/>
      <c r="M297" s="325"/>
      <c r="N297" s="325"/>
      <c r="O297" s="325"/>
      <c r="P297" s="137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3"/>
      <c r="AI297" s="23"/>
      <c r="AJ297" s="23"/>
      <c r="AK297" s="23"/>
    </row>
    <row r="298" spans="1:37" ht="15" customHeight="1">
      <c r="A298" s="65"/>
      <c r="B298" s="325"/>
      <c r="C298" s="325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137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3"/>
      <c r="AI298" s="23"/>
      <c r="AJ298" s="23"/>
      <c r="AK298" s="23"/>
    </row>
    <row r="299" spans="1:37" ht="15" customHeight="1">
      <c r="A299" s="65"/>
      <c r="B299" s="175"/>
      <c r="C299" s="418" t="s">
        <v>53</v>
      </c>
      <c r="D299" s="419"/>
      <c r="E299" s="419"/>
      <c r="F299" s="419"/>
      <c r="G299" s="420"/>
      <c r="H299" s="421" t="s">
        <v>54</v>
      </c>
      <c r="I299" s="418"/>
      <c r="J299" s="418"/>
      <c r="K299" s="418"/>
      <c r="L299" s="418"/>
      <c r="M299" s="418"/>
      <c r="N299" s="418"/>
      <c r="O299" s="422"/>
      <c r="P299" s="196" t="s">
        <v>55</v>
      </c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3"/>
      <c r="AI299" s="23"/>
      <c r="AJ299" s="23"/>
      <c r="AK299" s="23"/>
    </row>
    <row r="300" spans="1:37" ht="6.75" customHeight="1">
      <c r="A300" s="65"/>
      <c r="B300" s="159"/>
      <c r="C300" s="72"/>
      <c r="D300" s="197"/>
      <c r="E300" s="197"/>
      <c r="F300" s="197"/>
      <c r="G300" s="197"/>
      <c r="H300" s="197"/>
      <c r="I300" s="72"/>
      <c r="J300" s="72"/>
      <c r="K300" s="72"/>
      <c r="L300" s="72"/>
      <c r="M300" s="72"/>
      <c r="N300" s="72"/>
      <c r="O300" s="72"/>
      <c r="P300" s="137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3"/>
      <c r="AI300" s="23"/>
      <c r="AJ300" s="23"/>
      <c r="AK300" s="23"/>
    </row>
    <row r="301" spans="1:37" ht="15" customHeight="1">
      <c r="A301" s="65"/>
      <c r="B301" s="175" t="s">
        <v>51</v>
      </c>
      <c r="C301" s="609"/>
      <c r="D301" s="610"/>
      <c r="E301" s="610"/>
      <c r="F301" s="610"/>
      <c r="G301" s="611"/>
      <c r="H301" s="423"/>
      <c r="I301" s="424"/>
      <c r="J301" s="424"/>
      <c r="K301" s="424"/>
      <c r="L301" s="424"/>
      <c r="M301" s="424"/>
      <c r="N301" s="424"/>
      <c r="O301" s="425"/>
      <c r="P301" s="453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3"/>
      <c r="AI301" s="23"/>
      <c r="AJ301" s="23"/>
      <c r="AK301" s="23"/>
    </row>
    <row r="302" spans="1:37" ht="15" customHeight="1">
      <c r="A302" s="144"/>
      <c r="B302" s="159"/>
      <c r="C302" s="385"/>
      <c r="D302" s="386"/>
      <c r="E302" s="386"/>
      <c r="F302" s="386"/>
      <c r="G302" s="387"/>
      <c r="H302" s="426"/>
      <c r="I302" s="427"/>
      <c r="J302" s="427"/>
      <c r="K302" s="427"/>
      <c r="L302" s="427"/>
      <c r="M302" s="427"/>
      <c r="N302" s="427"/>
      <c r="O302" s="428"/>
      <c r="P302" s="45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3"/>
      <c r="AI302" s="23"/>
      <c r="AJ302" s="23"/>
      <c r="AK302" s="23"/>
    </row>
    <row r="303" spans="1:37" s="39" customFormat="1" ht="15" customHeight="1">
      <c r="A303" s="98"/>
      <c r="B303" s="198"/>
      <c r="C303" s="385"/>
      <c r="D303" s="386"/>
      <c r="E303" s="386"/>
      <c r="F303" s="386"/>
      <c r="G303" s="387"/>
      <c r="H303" s="426"/>
      <c r="I303" s="427"/>
      <c r="J303" s="427"/>
      <c r="K303" s="427"/>
      <c r="L303" s="427"/>
      <c r="M303" s="427"/>
      <c r="N303" s="427"/>
      <c r="O303" s="428"/>
      <c r="P303" s="454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8"/>
      <c r="AI303" s="38"/>
      <c r="AJ303" s="38"/>
      <c r="AK303" s="38"/>
    </row>
    <row r="304" spans="1:37" s="39" customFormat="1" ht="15" customHeight="1">
      <c r="A304" s="99"/>
      <c r="B304" s="100"/>
      <c r="C304" s="385"/>
      <c r="D304" s="386"/>
      <c r="E304" s="386"/>
      <c r="F304" s="386"/>
      <c r="G304" s="387"/>
      <c r="H304" s="426"/>
      <c r="I304" s="427"/>
      <c r="J304" s="427"/>
      <c r="K304" s="427"/>
      <c r="L304" s="427"/>
      <c r="M304" s="427"/>
      <c r="N304" s="427"/>
      <c r="O304" s="428"/>
      <c r="P304" s="454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8"/>
      <c r="AI304" s="38"/>
      <c r="AJ304" s="38"/>
      <c r="AK304" s="38"/>
    </row>
    <row r="305" spans="1:37" s="39" customFormat="1" ht="15" customHeight="1">
      <c r="A305" s="99"/>
      <c r="B305" s="100"/>
      <c r="C305" s="388"/>
      <c r="D305" s="389"/>
      <c r="E305" s="389"/>
      <c r="F305" s="389"/>
      <c r="G305" s="390"/>
      <c r="H305" s="429"/>
      <c r="I305" s="430"/>
      <c r="J305" s="430"/>
      <c r="K305" s="430"/>
      <c r="L305" s="430"/>
      <c r="M305" s="430"/>
      <c r="N305" s="430"/>
      <c r="O305" s="431"/>
      <c r="P305" s="455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8"/>
      <c r="AI305" s="38"/>
      <c r="AJ305" s="38"/>
      <c r="AK305" s="38"/>
    </row>
    <row r="306" spans="1:37" s="39" customFormat="1" ht="6.75" customHeight="1">
      <c r="A306" s="99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4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8"/>
      <c r="AI306" s="38"/>
      <c r="AJ306" s="38"/>
      <c r="AK306" s="38"/>
    </row>
    <row r="307" spans="1:37" s="109" customFormat="1" ht="15" customHeight="1">
      <c r="A307" s="99"/>
      <c r="B307" s="199" t="s">
        <v>52</v>
      </c>
      <c r="C307" s="391"/>
      <c r="D307" s="392"/>
      <c r="E307" s="392"/>
      <c r="F307" s="392"/>
      <c r="G307" s="393"/>
      <c r="H307" s="409"/>
      <c r="I307" s="410"/>
      <c r="J307" s="410"/>
      <c r="K307" s="410"/>
      <c r="L307" s="410"/>
      <c r="M307" s="410"/>
      <c r="N307" s="410"/>
      <c r="O307" s="411"/>
      <c r="P307" s="606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8"/>
      <c r="AI307" s="108"/>
      <c r="AJ307" s="108"/>
      <c r="AK307" s="108"/>
    </row>
    <row r="308" spans="1:37" s="83" customFormat="1" ht="15" customHeight="1" hidden="1">
      <c r="A308" s="200"/>
      <c r="B308" s="199"/>
      <c r="C308" s="309"/>
      <c r="D308" s="310"/>
      <c r="E308" s="310"/>
      <c r="F308" s="310"/>
      <c r="G308" s="311"/>
      <c r="H308" s="412"/>
      <c r="I308" s="413"/>
      <c r="J308" s="413"/>
      <c r="K308" s="413"/>
      <c r="L308" s="413"/>
      <c r="M308" s="413"/>
      <c r="N308" s="413"/>
      <c r="O308" s="414"/>
      <c r="P308" s="607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0"/>
      <c r="AC308" s="110"/>
      <c r="AD308" s="110"/>
      <c r="AE308" s="110"/>
      <c r="AF308" s="110"/>
      <c r="AG308" s="110"/>
      <c r="AH308" s="86"/>
      <c r="AI308" s="86"/>
      <c r="AJ308" s="86"/>
      <c r="AK308" s="86"/>
    </row>
    <row r="309" spans="1:37" s="89" customFormat="1" ht="15" customHeight="1">
      <c r="A309" s="200"/>
      <c r="B309" s="201"/>
      <c r="C309" s="379"/>
      <c r="D309" s="380"/>
      <c r="E309" s="380"/>
      <c r="F309" s="380"/>
      <c r="G309" s="381"/>
      <c r="H309" s="412"/>
      <c r="I309" s="413"/>
      <c r="J309" s="413"/>
      <c r="K309" s="413"/>
      <c r="L309" s="413"/>
      <c r="M309" s="413"/>
      <c r="N309" s="413"/>
      <c r="O309" s="414"/>
      <c r="P309" s="607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6"/>
      <c r="AI309" s="106"/>
      <c r="AJ309" s="106"/>
      <c r="AK309" s="106"/>
    </row>
    <row r="310" spans="1:37" s="89" customFormat="1" ht="15" customHeight="1">
      <c r="A310" s="200"/>
      <c r="B310" s="201"/>
      <c r="C310" s="379"/>
      <c r="D310" s="380"/>
      <c r="E310" s="380"/>
      <c r="F310" s="380"/>
      <c r="G310" s="381"/>
      <c r="H310" s="412"/>
      <c r="I310" s="413"/>
      <c r="J310" s="413"/>
      <c r="K310" s="413"/>
      <c r="L310" s="413"/>
      <c r="M310" s="413"/>
      <c r="N310" s="413"/>
      <c r="O310" s="414"/>
      <c r="P310" s="607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6"/>
      <c r="AI310" s="106"/>
      <c r="AJ310" s="106"/>
      <c r="AK310" s="106"/>
    </row>
    <row r="311" spans="1:37" s="89" customFormat="1" ht="15" customHeight="1">
      <c r="A311" s="200"/>
      <c r="B311" s="201"/>
      <c r="C311" s="379"/>
      <c r="D311" s="380"/>
      <c r="E311" s="380"/>
      <c r="F311" s="380"/>
      <c r="G311" s="381"/>
      <c r="H311" s="412"/>
      <c r="I311" s="413"/>
      <c r="J311" s="413"/>
      <c r="K311" s="413"/>
      <c r="L311" s="413"/>
      <c r="M311" s="413"/>
      <c r="N311" s="413"/>
      <c r="O311" s="414"/>
      <c r="P311" s="607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6"/>
      <c r="AI311" s="106"/>
      <c r="AJ311" s="106"/>
      <c r="AK311" s="106"/>
    </row>
    <row r="312" spans="1:37" s="89" customFormat="1" ht="15" customHeight="1">
      <c r="A312" s="200"/>
      <c r="B312" s="202"/>
      <c r="C312" s="382"/>
      <c r="D312" s="383"/>
      <c r="E312" s="383"/>
      <c r="F312" s="383"/>
      <c r="G312" s="384"/>
      <c r="H312" s="415"/>
      <c r="I312" s="416"/>
      <c r="J312" s="416"/>
      <c r="K312" s="416"/>
      <c r="L312" s="416"/>
      <c r="M312" s="416"/>
      <c r="N312" s="416"/>
      <c r="O312" s="417"/>
      <c r="P312" s="608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6"/>
      <c r="AI312" s="106"/>
      <c r="AJ312" s="106"/>
      <c r="AK312" s="106"/>
    </row>
    <row r="313" spans="1:37" ht="15" customHeight="1">
      <c r="A313" s="102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203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3"/>
      <c r="AI313" s="23"/>
      <c r="AJ313" s="23"/>
      <c r="AK313" s="23"/>
    </row>
    <row r="314" spans="1:37" ht="1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3"/>
      <c r="AI314" s="23"/>
      <c r="AJ314" s="23"/>
      <c r="AK314" s="23"/>
    </row>
    <row r="315" spans="1:37" ht="15" customHeigh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3"/>
      <c r="AI315" s="23"/>
      <c r="AJ315" s="23"/>
      <c r="AK315" s="23"/>
    </row>
    <row r="316" spans="1:37" ht="15" customHeight="1">
      <c r="A316" s="230"/>
      <c r="B316" s="231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3"/>
      <c r="AI316" s="23"/>
      <c r="AJ316" s="23"/>
      <c r="AK316" s="23"/>
    </row>
    <row r="317" spans="1:37" ht="15" customHeight="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3"/>
      <c r="AI317" s="23"/>
      <c r="AJ317" s="23"/>
      <c r="AK317" s="23"/>
    </row>
    <row r="318" spans="1:37" ht="15" customHeight="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3"/>
      <c r="AI318" s="23"/>
      <c r="AJ318" s="23"/>
      <c r="AK318" s="23"/>
    </row>
    <row r="319" spans="1:37" ht="15" customHeight="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3"/>
      <c r="AI319" s="23"/>
      <c r="AJ319" s="23"/>
      <c r="AK319" s="23"/>
    </row>
    <row r="320" spans="1:37" ht="15" customHeight="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3"/>
      <c r="AI320" s="23"/>
      <c r="AJ320" s="23"/>
      <c r="AK320" s="23"/>
    </row>
    <row r="321" spans="1:37" ht="15" customHeight="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3"/>
      <c r="AI321" s="23"/>
      <c r="AJ321" s="23"/>
      <c r="AK321" s="23"/>
    </row>
    <row r="322" spans="1:37" ht="15" customHeight="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3"/>
      <c r="AI322" s="23"/>
      <c r="AJ322" s="23"/>
      <c r="AK322" s="23"/>
    </row>
    <row r="323" spans="1:37" ht="15" customHeight="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3"/>
      <c r="AI323" s="23"/>
      <c r="AJ323" s="23"/>
      <c r="AK323" s="23"/>
    </row>
    <row r="324" spans="1:37" ht="15" customHeight="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3"/>
      <c r="AI324" s="23"/>
      <c r="AJ324" s="23"/>
      <c r="AK324" s="23"/>
    </row>
    <row r="325" spans="1:37" ht="15" customHeight="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3"/>
      <c r="AI325" s="23"/>
      <c r="AJ325" s="23"/>
      <c r="AK325" s="23"/>
    </row>
    <row r="326" spans="1:37" ht="15" customHeight="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3"/>
      <c r="AI326" s="23"/>
      <c r="AJ326" s="23"/>
      <c r="AK326" s="23"/>
    </row>
    <row r="327" spans="1:37" ht="15" customHeight="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3"/>
      <c r="AI327" s="23"/>
      <c r="AJ327" s="23"/>
      <c r="AK327" s="23"/>
    </row>
    <row r="328" spans="1:37" ht="15" customHeight="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3"/>
      <c r="AI328" s="23"/>
      <c r="AJ328" s="23"/>
      <c r="AK328" s="23"/>
    </row>
    <row r="329" spans="1:37" ht="15" customHeight="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3"/>
      <c r="AI329" s="23"/>
      <c r="AJ329" s="23"/>
      <c r="AK329" s="23"/>
    </row>
    <row r="330" spans="1:37" ht="15" customHeight="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3"/>
      <c r="AI330" s="23"/>
      <c r="AJ330" s="23"/>
      <c r="AK330" s="23"/>
    </row>
    <row r="331" spans="1:37" ht="15" customHeight="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3"/>
      <c r="AI331" s="23"/>
      <c r="AJ331" s="23"/>
      <c r="AK331" s="23"/>
    </row>
    <row r="332" spans="1:37" ht="15" customHeight="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3"/>
      <c r="AI332" s="23"/>
      <c r="AJ332" s="23"/>
      <c r="AK332" s="23"/>
    </row>
  </sheetData>
  <sheetProtection/>
  <mergeCells count="310">
    <mergeCell ref="J1:P4"/>
    <mergeCell ref="J6:P9"/>
    <mergeCell ref="A167:B167"/>
    <mergeCell ref="Q167:R167"/>
    <mergeCell ref="V143:AD143"/>
    <mergeCell ref="Q143:U143"/>
    <mergeCell ref="F143:N143"/>
    <mergeCell ref="A143:E143"/>
    <mergeCell ref="C94:N94"/>
    <mergeCell ref="A93:P93"/>
    <mergeCell ref="V109:AD109"/>
    <mergeCell ref="Q109:U109"/>
    <mergeCell ref="F109:N109"/>
    <mergeCell ref="B264:O264"/>
    <mergeCell ref="B254:O254"/>
    <mergeCell ref="B260:O260"/>
    <mergeCell ref="Q165:R165"/>
    <mergeCell ref="Q166:R166"/>
    <mergeCell ref="Q163:R163"/>
    <mergeCell ref="A164:B164"/>
    <mergeCell ref="K28:O28"/>
    <mergeCell ref="E30:I30"/>
    <mergeCell ref="B28:D28"/>
    <mergeCell ref="E29:I29"/>
    <mergeCell ref="K37:O37"/>
    <mergeCell ref="C95:N96"/>
    <mergeCell ref="K38:O38"/>
    <mergeCell ref="O50:P51"/>
    <mergeCell ref="K40:O40"/>
    <mergeCell ref="D71:O71"/>
    <mergeCell ref="D83:O83"/>
    <mergeCell ref="D79:O79"/>
    <mergeCell ref="B77:C78"/>
    <mergeCell ref="I63:N63"/>
    <mergeCell ref="D63:F63"/>
    <mergeCell ref="K31:O32"/>
    <mergeCell ref="B31:D32"/>
    <mergeCell ref="E31:I32"/>
    <mergeCell ref="D72:O72"/>
    <mergeCell ref="D80:O80"/>
    <mergeCell ref="Q164:R164"/>
    <mergeCell ref="Q161:R161"/>
    <mergeCell ref="A161:B161"/>
    <mergeCell ref="K33:O36"/>
    <mergeCell ref="E33:I36"/>
    <mergeCell ref="B88:C88"/>
    <mergeCell ref="A94:B94"/>
    <mergeCell ref="B83:C86"/>
    <mergeCell ref="D90:O90"/>
    <mergeCell ref="O94:P94"/>
    <mergeCell ref="B259:O259"/>
    <mergeCell ref="O139:P140"/>
    <mergeCell ref="O95:P96"/>
    <mergeCell ref="A137:P137"/>
    <mergeCell ref="A111:B111"/>
    <mergeCell ref="A124:B124"/>
    <mergeCell ref="A160:B160"/>
    <mergeCell ref="O181:P182"/>
    <mergeCell ref="A109:E109"/>
    <mergeCell ref="B255:O255"/>
    <mergeCell ref="B285:O285"/>
    <mergeCell ref="B286:O286"/>
    <mergeCell ref="B289:O289"/>
    <mergeCell ref="C100:D100"/>
    <mergeCell ref="O268:P269"/>
    <mergeCell ref="O223:P224"/>
    <mergeCell ref="B262:O262"/>
    <mergeCell ref="B263:O263"/>
    <mergeCell ref="B258:O258"/>
    <mergeCell ref="K243:O243"/>
    <mergeCell ref="B294:O294"/>
    <mergeCell ref="B295:O295"/>
    <mergeCell ref="B292:O292"/>
    <mergeCell ref="B282:O282"/>
    <mergeCell ref="B291:O291"/>
    <mergeCell ref="B287:O287"/>
    <mergeCell ref="B293:O293"/>
    <mergeCell ref="B290:O290"/>
    <mergeCell ref="B283:O283"/>
    <mergeCell ref="B284:O284"/>
    <mergeCell ref="B279:O279"/>
    <mergeCell ref="A266:P266"/>
    <mergeCell ref="O267:P267"/>
    <mergeCell ref="C303:G303"/>
    <mergeCell ref="B273:O273"/>
    <mergeCell ref="B274:O274"/>
    <mergeCell ref="B275:O275"/>
    <mergeCell ref="B276:O276"/>
    <mergeCell ref="B277:O277"/>
    <mergeCell ref="B278:O278"/>
    <mergeCell ref="B280:O280"/>
    <mergeCell ref="P307:P312"/>
    <mergeCell ref="C267:N267"/>
    <mergeCell ref="A267:B267"/>
    <mergeCell ref="C268:N269"/>
    <mergeCell ref="A268:B269"/>
    <mergeCell ref="C301:G301"/>
    <mergeCell ref="C302:G302"/>
    <mergeCell ref="B272:O272"/>
    <mergeCell ref="B288:O288"/>
    <mergeCell ref="D77:O77"/>
    <mergeCell ref="B281:O281"/>
    <mergeCell ref="A151:B151"/>
    <mergeCell ref="O138:P138"/>
    <mergeCell ref="A144:B144"/>
    <mergeCell ref="A147:B147"/>
    <mergeCell ref="A148:B148"/>
    <mergeCell ref="A139:B140"/>
    <mergeCell ref="C138:N138"/>
    <mergeCell ref="A138:B138"/>
    <mergeCell ref="D68:O68"/>
    <mergeCell ref="D69:O69"/>
    <mergeCell ref="D70:O70"/>
    <mergeCell ref="D75:O75"/>
    <mergeCell ref="D88:O88"/>
    <mergeCell ref="D89:O89"/>
    <mergeCell ref="D81:O81"/>
    <mergeCell ref="D78:O78"/>
    <mergeCell ref="D85:O85"/>
    <mergeCell ref="D86:O86"/>
    <mergeCell ref="D61:E61"/>
    <mergeCell ref="I61:N61"/>
    <mergeCell ref="K42:O42"/>
    <mergeCell ref="A50:B51"/>
    <mergeCell ref="D91:O91"/>
    <mergeCell ref="B66:C68"/>
    <mergeCell ref="D73:O73"/>
    <mergeCell ref="D74:O74"/>
    <mergeCell ref="D66:O66"/>
    <mergeCell ref="D67:O67"/>
    <mergeCell ref="A48:P48"/>
    <mergeCell ref="D54:E54"/>
    <mergeCell ref="C49:N49"/>
    <mergeCell ref="A49:B49"/>
    <mergeCell ref="K41:O41"/>
    <mergeCell ref="B54:C56"/>
    <mergeCell ref="B41:D41"/>
    <mergeCell ref="B42:D42"/>
    <mergeCell ref="E42:I42"/>
    <mergeCell ref="D56:E56"/>
    <mergeCell ref="F54:O54"/>
    <mergeCell ref="E40:I40"/>
    <mergeCell ref="E37:I37"/>
    <mergeCell ref="K39:O39"/>
    <mergeCell ref="E38:I38"/>
    <mergeCell ref="C22:O23"/>
    <mergeCell ref="K29:O29"/>
    <mergeCell ref="K30:O30"/>
    <mergeCell ref="E39:I39"/>
    <mergeCell ref="E41:I41"/>
    <mergeCell ref="A11:B11"/>
    <mergeCell ref="A12:B13"/>
    <mergeCell ref="C12:N13"/>
    <mergeCell ref="C11:N11"/>
    <mergeCell ref="G1:I1"/>
    <mergeCell ref="G2:G9"/>
    <mergeCell ref="I2:I9"/>
    <mergeCell ref="A10:P10"/>
    <mergeCell ref="O12:P13"/>
    <mergeCell ref="O11:P11"/>
    <mergeCell ref="Q204:R204"/>
    <mergeCell ref="C102:D102"/>
    <mergeCell ref="O49:P49"/>
    <mergeCell ref="G58:I59"/>
    <mergeCell ref="D58:F58"/>
    <mergeCell ref="K58:N58"/>
    <mergeCell ref="F56:K57"/>
    <mergeCell ref="D84:O84"/>
    <mergeCell ref="C50:N51"/>
    <mergeCell ref="G63:H63"/>
    <mergeCell ref="Q201:R201"/>
    <mergeCell ref="Q199:R199"/>
    <mergeCell ref="Q210:R210"/>
    <mergeCell ref="Q205:R205"/>
    <mergeCell ref="Q206:R206"/>
    <mergeCell ref="Q207:R207"/>
    <mergeCell ref="Q208:R208"/>
    <mergeCell ref="Q209:R209"/>
    <mergeCell ref="Q202:R202"/>
    <mergeCell ref="Q203:R203"/>
    <mergeCell ref="Q198:R198"/>
    <mergeCell ref="Q194:R194"/>
    <mergeCell ref="Q195:R195"/>
    <mergeCell ref="Q196:R196"/>
    <mergeCell ref="Q197:R197"/>
    <mergeCell ref="Q200:R200"/>
    <mergeCell ref="Q193:R193"/>
    <mergeCell ref="A162:B162"/>
    <mergeCell ref="Q159:R159"/>
    <mergeCell ref="Q160:R160"/>
    <mergeCell ref="Q168:R168"/>
    <mergeCell ref="A166:B166"/>
    <mergeCell ref="Q169:R169"/>
    <mergeCell ref="Q192:Z192"/>
    <mergeCell ref="A159:B159"/>
    <mergeCell ref="Q162:R162"/>
    <mergeCell ref="Q124:R124"/>
    <mergeCell ref="A119:B119"/>
    <mergeCell ref="B231:E231"/>
    <mergeCell ref="H231:N231"/>
    <mergeCell ref="Q151:R151"/>
    <mergeCell ref="Q155:R155"/>
    <mergeCell ref="A156:B156"/>
    <mergeCell ref="Q156:R156"/>
    <mergeCell ref="A154:B154"/>
    <mergeCell ref="Q154:R154"/>
    <mergeCell ref="Q122:R122"/>
    <mergeCell ref="A123:B123"/>
    <mergeCell ref="Q123:R123"/>
    <mergeCell ref="A110:B110"/>
    <mergeCell ref="Q110:R110"/>
    <mergeCell ref="Q115:R115"/>
    <mergeCell ref="Q111:R111"/>
    <mergeCell ref="A112:B112"/>
    <mergeCell ref="Q112:R112"/>
    <mergeCell ref="A113:B113"/>
    <mergeCell ref="Q113:R113"/>
    <mergeCell ref="A114:B114"/>
    <mergeCell ref="Q116:R116"/>
    <mergeCell ref="A116:B116"/>
    <mergeCell ref="Q114:R114"/>
    <mergeCell ref="A115:B115"/>
    <mergeCell ref="Q117:R117"/>
    <mergeCell ref="Q121:R121"/>
    <mergeCell ref="A118:B118"/>
    <mergeCell ref="Q118:R118"/>
    <mergeCell ref="Q119:R119"/>
    <mergeCell ref="A120:B120"/>
    <mergeCell ref="Q120:R120"/>
    <mergeCell ref="A121:B121"/>
    <mergeCell ref="A117:B117"/>
    <mergeCell ref="Q125:R125"/>
    <mergeCell ref="A126:B126"/>
    <mergeCell ref="Q126:R126"/>
    <mergeCell ref="A127:B127"/>
    <mergeCell ref="Q127:R127"/>
    <mergeCell ref="A125:B125"/>
    <mergeCell ref="Q144:R144"/>
    <mergeCell ref="Q147:R147"/>
    <mergeCell ref="A145:B145"/>
    <mergeCell ref="Q145:R145"/>
    <mergeCell ref="A146:B146"/>
    <mergeCell ref="Q146:R146"/>
    <mergeCell ref="Q148:R148"/>
    <mergeCell ref="A158:B158"/>
    <mergeCell ref="Q158:R158"/>
    <mergeCell ref="A152:B152"/>
    <mergeCell ref="A153:B153"/>
    <mergeCell ref="A155:B155"/>
    <mergeCell ref="A157:B157"/>
    <mergeCell ref="Q157:R157"/>
    <mergeCell ref="Q152:R152"/>
    <mergeCell ref="C309:G309"/>
    <mergeCell ref="C223:N224"/>
    <mergeCell ref="A223:B224"/>
    <mergeCell ref="A236:B236"/>
    <mergeCell ref="A237:B237"/>
    <mergeCell ref="A238:B238"/>
    <mergeCell ref="A239:B239"/>
    <mergeCell ref="A241:B244"/>
    <mergeCell ref="B256:O256"/>
    <mergeCell ref="B261:O261"/>
    <mergeCell ref="D17:O19"/>
    <mergeCell ref="E28:I28"/>
    <mergeCell ref="T239:U239"/>
    <mergeCell ref="A149:B149"/>
    <mergeCell ref="Q149:R149"/>
    <mergeCell ref="A150:B150"/>
    <mergeCell ref="Q150:R150"/>
    <mergeCell ref="Q153:R153"/>
    <mergeCell ref="O222:P222"/>
    <mergeCell ref="C180:N180"/>
    <mergeCell ref="P301:P305"/>
    <mergeCell ref="B17:C17"/>
    <mergeCell ref="B40:D40"/>
    <mergeCell ref="B37:D37"/>
    <mergeCell ref="B38:D38"/>
    <mergeCell ref="B39:D39"/>
    <mergeCell ref="B33:D36"/>
    <mergeCell ref="B29:D29"/>
    <mergeCell ref="C222:N222"/>
    <mergeCell ref="B30:D30"/>
    <mergeCell ref="A95:B96"/>
    <mergeCell ref="A165:B165"/>
    <mergeCell ref="A168:B168"/>
    <mergeCell ref="C181:N182"/>
    <mergeCell ref="A181:B182"/>
    <mergeCell ref="B257:O257"/>
    <mergeCell ref="A180:B180"/>
    <mergeCell ref="A221:P221"/>
    <mergeCell ref="A169:B169"/>
    <mergeCell ref="A122:B122"/>
    <mergeCell ref="C139:N140"/>
    <mergeCell ref="H307:O312"/>
    <mergeCell ref="C299:G299"/>
    <mergeCell ref="H299:O299"/>
    <mergeCell ref="H301:O305"/>
    <mergeCell ref="C310:G310"/>
    <mergeCell ref="A234:G234"/>
    <mergeCell ref="H234:P234"/>
    <mergeCell ref="C311:G311"/>
    <mergeCell ref="C312:G312"/>
    <mergeCell ref="C304:G304"/>
    <mergeCell ref="C305:G305"/>
    <mergeCell ref="C307:G307"/>
    <mergeCell ref="A179:P179"/>
    <mergeCell ref="O180:P180"/>
    <mergeCell ref="A235:G235"/>
    <mergeCell ref="I235:P235"/>
    <mergeCell ref="A222:B222"/>
  </mergeCells>
  <conditionalFormatting sqref="C242:J243 K242:N242">
    <cfRule type="cellIs" priority="2" dxfId="2" operator="equal" stopIfTrue="1">
      <formula>"OK"</formula>
    </cfRule>
    <cfRule type="cellIs" priority="3" dxfId="1" operator="notEqual" stopIfTrue="1">
      <formula>"OK"</formula>
    </cfRule>
  </conditionalFormatting>
  <conditionalFormatting sqref="C113:N124 C126:N126 C160:N160 C147:N158 C237:N238">
    <cfRule type="cellIs" priority="4" dxfId="0" operator="greaterThan" stopIfTrue="1">
      <formula>85</formula>
    </cfRule>
  </conditionalFormatting>
  <dataValidations count="3">
    <dataValidation type="decimal" allowBlank="1" showErrorMessage="1" prompt="Insira un número inteiro" errorTitle="Dados Inválidos" error="Está célula deve conter apenas números" sqref="O63">
      <formula1>1</formula1>
      <formula2>99</formula2>
    </dataValidation>
    <dataValidation type="list" allowBlank="1" showInputMessage="1" prompt="Marcar a opção desejada" sqref="C242:N242">
      <formula1>"OK, N/C"</formula1>
    </dataValidation>
    <dataValidation allowBlank="1" showInputMessage="1" prompt="Marcar a opção desejada" sqref="C243:J243"/>
  </dataValidations>
  <printOptions horizontalCentered="1"/>
  <pageMargins left="0.7874015748031497" right="0.7874015748031497" top="0.53" bottom="0.6" header="0.4" footer="0.39"/>
  <pageSetup horizontalDpi="300" verticalDpi="300" orientation="landscape" paperSize="9" scale="70" r:id="rId6"/>
  <headerFooter alignWithMargins="0">
    <oddFooter>&amp;C&amp;"Arial,Negrito"&amp;11&amp;P / &amp;N</oddFooter>
  </headerFooter>
  <rowBreaks count="6" manualBreakCount="6">
    <brk id="47" max="255" man="1"/>
    <brk id="92" max="12" man="1"/>
    <brk id="136" max="12" man="1"/>
    <brk id="178" max="12" man="1"/>
    <brk id="220" max="12" man="1"/>
    <brk id="265" max="12" man="1"/>
  </rowBreaks>
  <drawing r:id="rId5"/>
  <legacyDrawing r:id="rId4"/>
  <oleObjects>
    <oleObject progId="PBrush" shapeId="516917" r:id="rId1"/>
    <oleObject progId="Equation.3" shapeId="135612" r:id="rId2"/>
    <oleObject progId="Equation.3" shapeId="13746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S50"/>
  <sheetViews>
    <sheetView zoomScalePageLayoutView="0" workbookViewId="0" topLeftCell="A2">
      <selection activeCell="D10" sqref="D10"/>
    </sheetView>
  </sheetViews>
  <sheetFormatPr defaultColWidth="9.140625" defaultRowHeight="12.75"/>
  <cols>
    <col min="1" max="2" width="9.140625" style="286" customWidth="1"/>
    <col min="3" max="3" width="0.9921875" style="286" customWidth="1"/>
    <col min="4" max="16384" width="9.140625" style="286" customWidth="1"/>
  </cols>
  <sheetData>
    <row r="1" spans="1:19" ht="12.75">
      <c r="A1" s="288"/>
      <c r="B1" s="288"/>
      <c r="C1" s="287"/>
      <c r="D1" s="686" t="s">
        <v>83</v>
      </c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287"/>
      <c r="Q1" s="287"/>
      <c r="R1" s="287"/>
      <c r="S1" s="287"/>
    </row>
    <row r="2" spans="1:19" ht="12.75">
      <c r="A2" s="288"/>
      <c r="B2" s="288"/>
      <c r="C2" s="287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287"/>
      <c r="Q2" s="287"/>
      <c r="R2" s="287"/>
      <c r="S2" s="287"/>
    </row>
    <row r="3" spans="1:19" ht="12.75">
      <c r="A3" s="288"/>
      <c r="B3" s="288"/>
      <c r="C3" s="287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287"/>
      <c r="Q3" s="287"/>
      <c r="R3" s="287"/>
      <c r="S3" s="287"/>
    </row>
    <row r="4" spans="1:19" ht="12.75">
      <c r="A4" s="288"/>
      <c r="B4" s="288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87"/>
      <c r="R4" s="287"/>
      <c r="S4" s="287"/>
    </row>
    <row r="5" spans="1:19" ht="12.75">
      <c r="A5" s="289"/>
      <c r="B5" s="289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87"/>
      <c r="R5" s="287"/>
      <c r="S5" s="287"/>
    </row>
    <row r="6" spans="1:19" ht="12.7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87"/>
      <c r="P6" s="287"/>
      <c r="Q6" s="287"/>
      <c r="R6" s="287"/>
      <c r="S6" s="287"/>
    </row>
    <row r="7" spans="1:19" ht="12.75" customHeight="1">
      <c r="A7" s="704" t="s">
        <v>84</v>
      </c>
      <c r="B7" s="704"/>
      <c r="D7" s="695" t="s">
        <v>124</v>
      </c>
      <c r="E7" s="696"/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7"/>
      <c r="Q7" s="287"/>
      <c r="R7" s="287"/>
      <c r="S7" s="287"/>
    </row>
    <row r="8" spans="1:19" ht="12.75">
      <c r="A8" s="704"/>
      <c r="B8" s="704"/>
      <c r="C8" s="298"/>
      <c r="D8" s="698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700"/>
      <c r="Q8" s="287"/>
      <c r="R8" s="287"/>
      <c r="S8" s="287"/>
    </row>
    <row r="9" spans="1:19" ht="12.75" customHeight="1">
      <c r="A9" s="704"/>
      <c r="B9" s="704"/>
      <c r="C9" s="302"/>
      <c r="D9" s="701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3"/>
      <c r="Q9" s="287"/>
      <c r="R9" s="287"/>
      <c r="S9" s="287"/>
    </row>
    <row r="10" spans="1:19" ht="7.5" customHeight="1">
      <c r="A10" s="294"/>
      <c r="B10" s="294"/>
      <c r="C10" s="295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87"/>
      <c r="P10" s="287"/>
      <c r="Q10" s="287"/>
      <c r="R10" s="287"/>
      <c r="S10" s="287"/>
    </row>
    <row r="11" spans="1:19" ht="12.75">
      <c r="A11" s="687" t="s">
        <v>85</v>
      </c>
      <c r="B11" s="688"/>
      <c r="C11" s="296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87"/>
      <c r="P11" s="287"/>
      <c r="Q11" s="287"/>
      <c r="R11" s="287"/>
      <c r="S11" s="287"/>
    </row>
    <row r="12" spans="1:19" ht="21" customHeight="1">
      <c r="A12" s="705" t="s">
        <v>86</v>
      </c>
      <c r="B12" s="705"/>
      <c r="D12" s="695" t="s">
        <v>88</v>
      </c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7"/>
      <c r="Q12" s="287"/>
      <c r="R12" s="287"/>
      <c r="S12" s="287"/>
    </row>
    <row r="13" spans="1:19" ht="12.75">
      <c r="A13" s="705"/>
      <c r="B13" s="705"/>
      <c r="C13" s="303"/>
      <c r="D13" s="701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3"/>
      <c r="Q13" s="287"/>
      <c r="R13" s="287"/>
      <c r="S13" s="287"/>
    </row>
    <row r="14" spans="1:19" ht="1.5" customHeight="1">
      <c r="A14" s="705"/>
      <c r="B14" s="705"/>
      <c r="C14" s="298"/>
      <c r="D14" s="300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287"/>
      <c r="R14" s="287"/>
      <c r="S14" s="287"/>
    </row>
    <row r="15" spans="1:19" ht="3.75" customHeight="1">
      <c r="A15" s="705"/>
      <c r="B15" s="705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87"/>
      <c r="P15" s="287"/>
      <c r="Q15" s="287"/>
      <c r="R15" s="287"/>
      <c r="S15" s="287"/>
    </row>
    <row r="16" spans="1:19" ht="12.75">
      <c r="A16" s="689"/>
      <c r="B16" s="689"/>
      <c r="C16" s="304"/>
      <c r="D16" s="692" t="s">
        <v>87</v>
      </c>
      <c r="E16" s="693"/>
      <c r="F16" s="693"/>
      <c r="G16" s="693"/>
      <c r="H16" s="693"/>
      <c r="I16" s="693"/>
      <c r="J16" s="693"/>
      <c r="K16" s="693"/>
      <c r="L16" s="693"/>
      <c r="M16" s="693"/>
      <c r="N16" s="693"/>
      <c r="O16" s="693"/>
      <c r="P16" s="694"/>
      <c r="Q16" s="287"/>
      <c r="R16" s="287"/>
      <c r="S16" s="287"/>
    </row>
    <row r="17" spans="1:19" ht="3.75" customHeight="1">
      <c r="A17" s="297"/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4"/>
      <c r="O17" s="287"/>
      <c r="P17" s="287"/>
      <c r="Q17" s="287"/>
      <c r="R17" s="287"/>
      <c r="S17" s="287"/>
    </row>
    <row r="18" spans="1:19" ht="15" customHeight="1">
      <c r="A18" s="689" t="s">
        <v>89</v>
      </c>
      <c r="B18" s="689"/>
      <c r="C18" s="304"/>
      <c r="D18" s="674" t="s">
        <v>90</v>
      </c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299"/>
      <c r="Q18" s="287"/>
      <c r="R18" s="287"/>
      <c r="S18" s="287"/>
    </row>
    <row r="19" spans="1:19" ht="4.5" customHeight="1">
      <c r="A19" s="297"/>
      <c r="B19" s="297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87"/>
      <c r="P19" s="287"/>
      <c r="Q19" s="287"/>
      <c r="R19" s="287"/>
      <c r="S19" s="287"/>
    </row>
    <row r="20" spans="1:19" ht="12.75">
      <c r="A20" s="687" t="s">
        <v>91</v>
      </c>
      <c r="B20" s="688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87"/>
      <c r="P20" s="287"/>
      <c r="Q20" s="287"/>
      <c r="R20" s="287"/>
      <c r="S20" s="287"/>
    </row>
    <row r="21" spans="1:19" ht="12.75">
      <c r="A21" s="689" t="s">
        <v>92</v>
      </c>
      <c r="B21" s="689"/>
      <c r="C21" s="304"/>
      <c r="D21" s="674" t="s">
        <v>114</v>
      </c>
      <c r="E21" s="675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6"/>
      <c r="Q21" s="287"/>
      <c r="R21" s="287"/>
      <c r="S21" s="287"/>
    </row>
    <row r="22" spans="3:19" ht="6.75" customHeight="1">
      <c r="C22" s="293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87"/>
      <c r="P22" s="287"/>
      <c r="Q22" s="287"/>
      <c r="R22" s="287"/>
      <c r="S22" s="287"/>
    </row>
    <row r="23" spans="1:19" ht="12.75">
      <c r="A23" s="687" t="s">
        <v>93</v>
      </c>
      <c r="B23" s="688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87"/>
      <c r="P23" s="287"/>
      <c r="Q23" s="287"/>
      <c r="R23" s="287"/>
      <c r="S23" s="287"/>
    </row>
    <row r="24" spans="1:19" ht="12.75">
      <c r="A24" s="689" t="s">
        <v>94</v>
      </c>
      <c r="B24" s="689"/>
      <c r="C24" s="304"/>
      <c r="D24" s="690" t="s">
        <v>96</v>
      </c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299"/>
      <c r="Q24" s="287"/>
      <c r="R24" s="287"/>
      <c r="S24" s="287"/>
    </row>
    <row r="25" spans="1:19" ht="3.75" customHeight="1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87"/>
      <c r="P25" s="287"/>
      <c r="Q25" s="287"/>
      <c r="R25" s="287"/>
      <c r="S25" s="287"/>
    </row>
    <row r="26" spans="1:19" ht="12.75">
      <c r="A26" s="705" t="s">
        <v>95</v>
      </c>
      <c r="B26" s="705"/>
      <c r="D26" s="677" t="s">
        <v>97</v>
      </c>
      <c r="E26" s="678"/>
      <c r="F26" s="678"/>
      <c r="G26" s="678"/>
      <c r="H26" s="678"/>
      <c r="I26" s="678"/>
      <c r="J26" s="678"/>
      <c r="K26" s="678"/>
      <c r="L26" s="678"/>
      <c r="M26" s="678"/>
      <c r="N26" s="678"/>
      <c r="O26" s="678"/>
      <c r="P26" s="679"/>
      <c r="Q26" s="287"/>
      <c r="R26" s="287"/>
      <c r="S26" s="287"/>
    </row>
    <row r="27" spans="1:19" ht="12.75">
      <c r="A27" s="689"/>
      <c r="B27" s="689"/>
      <c r="C27" s="305"/>
      <c r="D27" s="683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5"/>
      <c r="Q27" s="287"/>
      <c r="R27" s="287"/>
      <c r="S27" s="287"/>
    </row>
    <row r="28" spans="1:19" ht="6.7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87"/>
      <c r="P28" s="287"/>
      <c r="Q28" s="287"/>
      <c r="R28" s="287"/>
      <c r="S28" s="287"/>
    </row>
    <row r="29" spans="1:19" ht="12.75">
      <c r="A29" s="687" t="s">
        <v>98</v>
      </c>
      <c r="B29" s="688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87"/>
      <c r="P29" s="287"/>
      <c r="Q29" s="287"/>
      <c r="R29" s="287"/>
      <c r="S29" s="287"/>
    </row>
    <row r="30" spans="1:19" ht="12.75">
      <c r="A30" s="705" t="s">
        <v>99</v>
      </c>
      <c r="B30" s="705"/>
      <c r="D30" s="677" t="s">
        <v>97</v>
      </c>
      <c r="E30" s="678"/>
      <c r="F30" s="678"/>
      <c r="G30" s="678"/>
      <c r="H30" s="678"/>
      <c r="I30" s="678"/>
      <c r="J30" s="678"/>
      <c r="K30" s="678"/>
      <c r="L30" s="678"/>
      <c r="M30" s="678"/>
      <c r="N30" s="678"/>
      <c r="O30" s="678"/>
      <c r="P30" s="679"/>
      <c r="Q30" s="287"/>
      <c r="R30" s="287"/>
      <c r="S30" s="287"/>
    </row>
    <row r="31" spans="1:19" ht="12.75">
      <c r="A31" s="689"/>
      <c r="B31" s="689"/>
      <c r="C31" s="305"/>
      <c r="D31" s="683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4"/>
      <c r="P31" s="685"/>
      <c r="Q31" s="287"/>
      <c r="R31" s="287"/>
      <c r="S31" s="287"/>
    </row>
    <row r="32" spans="1:19" ht="6.75" customHeight="1">
      <c r="A32" s="294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87"/>
      <c r="P32" s="287"/>
      <c r="Q32" s="287"/>
      <c r="R32" s="287"/>
      <c r="S32" s="287"/>
    </row>
    <row r="33" spans="1:19" ht="12.75">
      <c r="A33" s="687" t="s">
        <v>101</v>
      </c>
      <c r="B33" s="688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87"/>
      <c r="P33" s="287"/>
      <c r="Q33" s="287"/>
      <c r="R33" s="287"/>
      <c r="S33" s="287"/>
    </row>
    <row r="34" spans="1:19" ht="12.75">
      <c r="A34" s="689" t="s">
        <v>100</v>
      </c>
      <c r="B34" s="689"/>
      <c r="C34" s="306"/>
      <c r="D34" s="674" t="s">
        <v>102</v>
      </c>
      <c r="E34" s="675"/>
      <c r="F34" s="675"/>
      <c r="G34" s="675"/>
      <c r="H34" s="675"/>
      <c r="I34" s="675"/>
      <c r="J34" s="675"/>
      <c r="K34" s="675"/>
      <c r="L34" s="675"/>
      <c r="M34" s="675"/>
      <c r="N34" s="675"/>
      <c r="O34" s="675"/>
      <c r="P34" s="676"/>
      <c r="Q34" s="287"/>
      <c r="R34" s="287"/>
      <c r="S34" s="287"/>
    </row>
    <row r="35" spans="1:19" ht="6.75" customHeight="1">
      <c r="A35" s="294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87"/>
      <c r="P35" s="287"/>
      <c r="Q35" s="287"/>
      <c r="R35" s="287"/>
      <c r="S35" s="287"/>
    </row>
    <row r="36" spans="1:19" ht="12.75">
      <c r="A36" s="687" t="s">
        <v>103</v>
      </c>
      <c r="B36" s="688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87"/>
      <c r="P36" s="287"/>
      <c r="Q36" s="287"/>
      <c r="R36" s="287"/>
      <c r="S36" s="287"/>
    </row>
    <row r="37" spans="1:19" ht="12.75" customHeight="1">
      <c r="A37" s="689" t="s">
        <v>104</v>
      </c>
      <c r="B37" s="689"/>
      <c r="C37" s="340"/>
      <c r="D37" s="677" t="s">
        <v>123</v>
      </c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678"/>
      <c r="P37" s="679"/>
      <c r="Q37" s="287"/>
      <c r="R37" s="287"/>
      <c r="S37" s="287"/>
    </row>
    <row r="38" spans="1:19" ht="12.75">
      <c r="A38" s="689"/>
      <c r="B38" s="689"/>
      <c r="C38" s="353"/>
      <c r="D38" s="680"/>
      <c r="E38" s="681"/>
      <c r="F38" s="681"/>
      <c r="G38" s="681"/>
      <c r="H38" s="681"/>
      <c r="I38" s="681"/>
      <c r="J38" s="681"/>
      <c r="K38" s="681"/>
      <c r="L38" s="681"/>
      <c r="M38" s="681"/>
      <c r="N38" s="681"/>
      <c r="O38" s="681"/>
      <c r="P38" s="682"/>
      <c r="Q38" s="287"/>
      <c r="R38" s="287"/>
      <c r="S38" s="287"/>
    </row>
    <row r="39" spans="1:19" ht="12.75">
      <c r="A39" s="689"/>
      <c r="B39" s="689"/>
      <c r="C39" s="306"/>
      <c r="D39" s="683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5"/>
      <c r="Q39" s="287"/>
      <c r="R39" s="287"/>
      <c r="S39" s="287"/>
    </row>
    <row r="40" spans="1:19" ht="3.75" customHeight="1">
      <c r="A40" s="294"/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87"/>
      <c r="P40" s="287"/>
      <c r="Q40" s="287"/>
      <c r="R40" s="287"/>
      <c r="S40" s="287"/>
    </row>
    <row r="41" spans="1:19" ht="12.75">
      <c r="A41" s="689" t="s">
        <v>105</v>
      </c>
      <c r="B41" s="689"/>
      <c r="C41" s="306"/>
      <c r="D41" s="674" t="s">
        <v>106</v>
      </c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6"/>
      <c r="Q41" s="287"/>
      <c r="R41" s="287"/>
      <c r="S41" s="287"/>
    </row>
    <row r="42" spans="1:19" ht="7.5" customHeight="1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87"/>
      <c r="P42" s="287"/>
      <c r="Q42" s="287"/>
      <c r="R42" s="287"/>
      <c r="S42" s="287"/>
    </row>
    <row r="43" spans="1:19" ht="12.75">
      <c r="A43" s="687" t="s">
        <v>107</v>
      </c>
      <c r="B43" s="688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87"/>
      <c r="P43" s="287"/>
      <c r="Q43" s="287"/>
      <c r="R43" s="287"/>
      <c r="S43" s="287"/>
    </row>
    <row r="44" spans="1:19" ht="12.75">
      <c r="A44" s="689" t="s">
        <v>108</v>
      </c>
      <c r="B44" s="689"/>
      <c r="C44" s="306"/>
      <c r="D44" s="674" t="s">
        <v>110</v>
      </c>
      <c r="E44" s="675"/>
      <c r="F44" s="675"/>
      <c r="G44" s="675"/>
      <c r="H44" s="675"/>
      <c r="I44" s="675"/>
      <c r="J44" s="675"/>
      <c r="K44" s="675"/>
      <c r="L44" s="675"/>
      <c r="M44" s="675"/>
      <c r="N44" s="675"/>
      <c r="O44" s="675"/>
      <c r="P44" s="676"/>
      <c r="Q44" s="287"/>
      <c r="R44" s="287"/>
      <c r="S44" s="287"/>
    </row>
    <row r="45" spans="1:19" ht="3.75" customHeight="1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87"/>
      <c r="P45" s="287"/>
      <c r="Q45" s="287"/>
      <c r="R45" s="287"/>
      <c r="S45" s="287"/>
    </row>
    <row r="46" spans="1:19" ht="12.75">
      <c r="A46" s="689" t="s">
        <v>109</v>
      </c>
      <c r="B46" s="689"/>
      <c r="C46" s="306"/>
      <c r="D46" s="674" t="s">
        <v>111</v>
      </c>
      <c r="E46" s="675"/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6"/>
      <c r="Q46" s="287"/>
      <c r="R46" s="287"/>
      <c r="S46" s="287"/>
    </row>
    <row r="47" spans="1:19" ht="12.75">
      <c r="A47" s="294"/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87"/>
      <c r="P47" s="287"/>
      <c r="Q47" s="287"/>
      <c r="R47" s="287"/>
      <c r="S47" s="287"/>
    </row>
    <row r="48" spans="1:19" ht="12.75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87"/>
      <c r="P48" s="287"/>
      <c r="Q48" s="287"/>
      <c r="R48" s="287"/>
      <c r="S48" s="287"/>
    </row>
    <row r="49" spans="1:19" ht="12.75">
      <c r="A49" s="294"/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87"/>
      <c r="P49" s="287"/>
      <c r="Q49" s="287"/>
      <c r="R49" s="287"/>
      <c r="S49" s="287"/>
    </row>
    <row r="50" spans="1:19" ht="12.75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</row>
  </sheetData>
  <sheetProtection password="CC75" sheet="1" objects="1" scenarios="1"/>
  <mergeCells count="33">
    <mergeCell ref="A44:B44"/>
    <mergeCell ref="A20:B20"/>
    <mergeCell ref="A21:B21"/>
    <mergeCell ref="A30:B31"/>
    <mergeCell ref="A33:B33"/>
    <mergeCell ref="A24:B24"/>
    <mergeCell ref="A26:B27"/>
    <mergeCell ref="A37:B39"/>
    <mergeCell ref="D16:P16"/>
    <mergeCell ref="D7:P9"/>
    <mergeCell ref="D12:P13"/>
    <mergeCell ref="A7:B9"/>
    <mergeCell ref="A23:B23"/>
    <mergeCell ref="A12:B16"/>
    <mergeCell ref="A18:B18"/>
    <mergeCell ref="D18:O18"/>
    <mergeCell ref="D21:P21"/>
    <mergeCell ref="D1:O3"/>
    <mergeCell ref="A11:B11"/>
    <mergeCell ref="A46:B46"/>
    <mergeCell ref="D24:O24"/>
    <mergeCell ref="A34:B34"/>
    <mergeCell ref="A41:B41"/>
    <mergeCell ref="A36:B36"/>
    <mergeCell ref="A29:B29"/>
    <mergeCell ref="A43:B43"/>
    <mergeCell ref="D44:P44"/>
    <mergeCell ref="D46:P46"/>
    <mergeCell ref="D41:P41"/>
    <mergeCell ref="D37:P39"/>
    <mergeCell ref="D30:P31"/>
    <mergeCell ref="D26:P27"/>
    <mergeCell ref="D34:P34"/>
  </mergeCells>
  <printOptions/>
  <pageMargins left="0.4724409448818898" right="0.4724409448818898" top="0.5511811023622047" bottom="0.71" header="0.35433070866141736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EMS</dc:creator>
  <cp:keywords/>
  <dc:description/>
  <cp:lastModifiedBy>viviane.suzuki</cp:lastModifiedBy>
  <cp:lastPrinted>2004-08-23T14:37:08Z</cp:lastPrinted>
  <dcterms:created xsi:type="dcterms:W3CDTF">2001-08-03T14:11:35Z</dcterms:created>
  <dcterms:modified xsi:type="dcterms:W3CDTF">2016-06-06T11:34:43Z</dcterms:modified>
  <cp:category/>
  <cp:version/>
  <cp:contentType/>
  <cp:contentStatus/>
</cp:coreProperties>
</file>