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Override PartName="/xl/drawings/drawing2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chartsheets/sheet14.xml" ContentType="application/vnd.openxmlformats-officedocument.spreadsheetml.chart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drawings/drawing32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30" windowWidth="15195" windowHeight="7680"/>
  </bookViews>
  <sheets>
    <sheet name="RELATÓRIO EVOLUÇÃO" sheetId="36" r:id="rId1"/>
    <sheet name="TOTAL GRAF" sheetId="4" r:id="rId2"/>
    <sheet name="MED GRAF" sheetId="22" r:id="rId3"/>
    <sheet name="MED EA x QT GRAF" sheetId="31" r:id="rId4"/>
    <sheet name="VAC GRAF" sheetId="21" r:id="rId5"/>
    <sheet name="VAC EA x QT GRAF " sheetId="30" r:id="rId6"/>
    <sheet name="ART GRAF " sheetId="20" r:id="rId7"/>
    <sheet name="ART EA x QT GRAF" sheetId="15" r:id="rId8"/>
    <sheet name="EQUIP GRAF" sheetId="19" r:id="rId9"/>
    <sheet name="EQUIP EA x QT GRAF " sheetId="34" r:id="rId10"/>
    <sheet name="KIT GRAF" sheetId="18" r:id="rId11"/>
    <sheet name="COS GRAF" sheetId="28" r:id="rId12"/>
    <sheet name="COS EA x QT GRAF " sheetId="33" r:id="rId13"/>
    <sheet name="SAN GRAF" sheetId="23" r:id="rId14"/>
    <sheet name="SAN EA x QT GRAF" sheetId="32" r:id="rId15"/>
    <sheet name="INTOXICAÇÕES GRAF" sheetId="29" r:id="rId16"/>
    <sheet name="AGRO GRAF" sheetId="24" r:id="rId17"/>
    <sheet name="EA x QT" sheetId="13" state="hidden" r:id="rId18"/>
    <sheet name="DADOS" sheetId="1" state="hidden" r:id="rId19"/>
    <sheet name="Plan1" sheetId="16" state="hidden" r:id="rId20"/>
  </sheets>
  <calcPr calcId="125725"/>
</workbook>
</file>

<file path=xl/calcChain.xml><?xml version="1.0" encoding="utf-8"?>
<calcChain xmlns="http://schemas.openxmlformats.org/spreadsheetml/2006/main">
  <c r="L95" i="1"/>
  <c r="L94"/>
  <c r="L93"/>
  <c r="L92"/>
  <c r="L91"/>
  <c r="L90"/>
  <c r="L89"/>
  <c r="L88"/>
  <c r="I80" i="36"/>
  <c r="I81" s="1"/>
  <c r="H80"/>
  <c r="H81" s="1"/>
  <c r="G80"/>
  <c r="G81" s="1"/>
  <c r="F80"/>
  <c r="F81" s="1"/>
  <c r="E80"/>
  <c r="E81" s="1"/>
  <c r="D80"/>
  <c r="D81" s="1"/>
  <c r="C80"/>
  <c r="C81" s="1"/>
  <c r="B80"/>
  <c r="I79"/>
  <c r="H79"/>
  <c r="G79"/>
  <c r="F79"/>
  <c r="E79"/>
  <c r="D79"/>
  <c r="C79"/>
  <c r="J78"/>
  <c r="I77"/>
  <c r="H77"/>
  <c r="G77"/>
  <c r="F77"/>
  <c r="E77"/>
  <c r="D77"/>
  <c r="C77"/>
  <c r="J76"/>
  <c r="I75"/>
  <c r="H75"/>
  <c r="G75"/>
  <c r="F75"/>
  <c r="E75"/>
  <c r="D75"/>
  <c r="C75"/>
  <c r="J74"/>
  <c r="I73"/>
  <c r="H73"/>
  <c r="G73"/>
  <c r="F73"/>
  <c r="E73"/>
  <c r="D73"/>
  <c r="C73"/>
  <c r="J73" s="1"/>
  <c r="J72"/>
  <c r="I71"/>
  <c r="H71"/>
  <c r="G71"/>
  <c r="F71"/>
  <c r="E71"/>
  <c r="D71"/>
  <c r="J71" s="1"/>
  <c r="C71"/>
  <c r="J70"/>
  <c r="I69"/>
  <c r="H69"/>
  <c r="G69"/>
  <c r="F69"/>
  <c r="E69"/>
  <c r="D69"/>
  <c r="C69"/>
  <c r="J68"/>
  <c r="I67"/>
  <c r="H67"/>
  <c r="G67"/>
  <c r="F67"/>
  <c r="E67"/>
  <c r="D67"/>
  <c r="C67"/>
  <c r="J66"/>
  <c r="I65"/>
  <c r="H65"/>
  <c r="G65"/>
  <c r="F65"/>
  <c r="E65"/>
  <c r="D65"/>
  <c r="C65"/>
  <c r="J64"/>
  <c r="J80" s="1"/>
  <c r="I58"/>
  <c r="I59" s="1"/>
  <c r="H58"/>
  <c r="H59" s="1"/>
  <c r="G58"/>
  <c r="G59" s="1"/>
  <c r="F58"/>
  <c r="F59" s="1"/>
  <c r="E58"/>
  <c r="E59" s="1"/>
  <c r="D58"/>
  <c r="D59" s="1"/>
  <c r="C58"/>
  <c r="C59" s="1"/>
  <c r="B58"/>
  <c r="I57"/>
  <c r="H57"/>
  <c r="G57"/>
  <c r="F57"/>
  <c r="E57"/>
  <c r="D57"/>
  <c r="C57"/>
  <c r="J56"/>
  <c r="I55"/>
  <c r="H55"/>
  <c r="G55"/>
  <c r="F55"/>
  <c r="E55"/>
  <c r="D55"/>
  <c r="C55"/>
  <c r="J54"/>
  <c r="I53"/>
  <c r="H53"/>
  <c r="G53"/>
  <c r="F53"/>
  <c r="E53"/>
  <c r="D53"/>
  <c r="C53"/>
  <c r="J52"/>
  <c r="I51"/>
  <c r="H51"/>
  <c r="G51"/>
  <c r="F51"/>
  <c r="E51"/>
  <c r="D51"/>
  <c r="C51"/>
  <c r="J50"/>
  <c r="I49"/>
  <c r="H49"/>
  <c r="G49"/>
  <c r="F49"/>
  <c r="E49"/>
  <c r="D49"/>
  <c r="C49"/>
  <c r="J48"/>
  <c r="I47"/>
  <c r="H47"/>
  <c r="G47"/>
  <c r="F47"/>
  <c r="E47"/>
  <c r="D47"/>
  <c r="C47"/>
  <c r="J47" s="1"/>
  <c r="J46"/>
  <c r="I45"/>
  <c r="H45"/>
  <c r="G45"/>
  <c r="F45"/>
  <c r="E45"/>
  <c r="D45"/>
  <c r="C45"/>
  <c r="J44"/>
  <c r="I43"/>
  <c r="H43"/>
  <c r="G43"/>
  <c r="F43"/>
  <c r="E43"/>
  <c r="D43"/>
  <c r="C43"/>
  <c r="J42"/>
  <c r="J58" s="1"/>
  <c r="I36"/>
  <c r="I37" s="1"/>
  <c r="H36"/>
  <c r="H37" s="1"/>
  <c r="G36"/>
  <c r="G37" s="1"/>
  <c r="F36"/>
  <c r="F37" s="1"/>
  <c r="E36"/>
  <c r="E37" s="1"/>
  <c r="D36"/>
  <c r="D37" s="1"/>
  <c r="C36"/>
  <c r="C37" s="1"/>
  <c r="B36"/>
  <c r="J36" s="1"/>
  <c r="I35"/>
  <c r="H35"/>
  <c r="G35"/>
  <c r="F35"/>
  <c r="E35"/>
  <c r="D35"/>
  <c r="C35"/>
  <c r="J34"/>
  <c r="I33"/>
  <c r="H33"/>
  <c r="G33"/>
  <c r="F33"/>
  <c r="E33"/>
  <c r="D33"/>
  <c r="C33"/>
  <c r="J32"/>
  <c r="I31"/>
  <c r="H31"/>
  <c r="G31"/>
  <c r="F31"/>
  <c r="E31"/>
  <c r="D31"/>
  <c r="C31"/>
  <c r="J30"/>
  <c r="I29"/>
  <c r="H29"/>
  <c r="G29"/>
  <c r="F29"/>
  <c r="E29"/>
  <c r="D29"/>
  <c r="C29"/>
  <c r="J28"/>
  <c r="I27"/>
  <c r="H27"/>
  <c r="G27"/>
  <c r="F27"/>
  <c r="E27"/>
  <c r="D27"/>
  <c r="C27"/>
  <c r="J26"/>
  <c r="I25"/>
  <c r="H25"/>
  <c r="G25"/>
  <c r="F25"/>
  <c r="E25"/>
  <c r="D25"/>
  <c r="C25"/>
  <c r="J24"/>
  <c r="I23"/>
  <c r="H23"/>
  <c r="G23"/>
  <c r="F23"/>
  <c r="E23"/>
  <c r="D23"/>
  <c r="C23"/>
  <c r="J22"/>
  <c r="I21"/>
  <c r="H21"/>
  <c r="G21"/>
  <c r="F21"/>
  <c r="E21"/>
  <c r="D21"/>
  <c r="C21"/>
  <c r="J20"/>
  <c r="I19"/>
  <c r="H19"/>
  <c r="G19"/>
  <c r="F19"/>
  <c r="E19"/>
  <c r="D19"/>
  <c r="C19"/>
  <c r="J18"/>
  <c r="I17"/>
  <c r="H17"/>
  <c r="G17"/>
  <c r="F17"/>
  <c r="E17"/>
  <c r="D17"/>
  <c r="C17"/>
  <c r="J16"/>
  <c r="F11"/>
  <c r="D11"/>
  <c r="B11"/>
  <c r="H10"/>
  <c r="G10"/>
  <c r="E10"/>
  <c r="C10"/>
  <c r="H9"/>
  <c r="I9" s="1"/>
  <c r="G9"/>
  <c r="E9"/>
  <c r="C9"/>
  <c r="H8"/>
  <c r="G8"/>
  <c r="E8"/>
  <c r="C8"/>
  <c r="H7"/>
  <c r="I7" s="1"/>
  <c r="G7"/>
  <c r="E7"/>
  <c r="C7"/>
  <c r="H6"/>
  <c r="G6"/>
  <c r="E6"/>
  <c r="C6"/>
  <c r="H5"/>
  <c r="I5" s="1"/>
  <c r="G5"/>
  <c r="E5"/>
  <c r="C5"/>
  <c r="I4"/>
  <c r="H4"/>
  <c r="G4"/>
  <c r="E4"/>
  <c r="C4"/>
  <c r="H3"/>
  <c r="H11" s="1"/>
  <c r="J109" i="1"/>
  <c r="J108"/>
  <c r="J107"/>
  <c r="J106"/>
  <c r="J105"/>
  <c r="J104"/>
  <c r="J103"/>
  <c r="J102"/>
  <c r="J101"/>
  <c r="J100"/>
  <c r="H10"/>
  <c r="H9"/>
  <c r="H8"/>
  <c r="H7"/>
  <c r="H6"/>
  <c r="H5"/>
  <c r="H4"/>
  <c r="H3"/>
  <c r="D11"/>
  <c r="E10"/>
  <c r="E9"/>
  <c r="E8"/>
  <c r="E7"/>
  <c r="E6"/>
  <c r="E5"/>
  <c r="E4"/>
  <c r="I4"/>
  <c r="I10"/>
  <c r="I9"/>
  <c r="I8"/>
  <c r="I7"/>
  <c r="I6"/>
  <c r="I5"/>
  <c r="F11"/>
  <c r="G10"/>
  <c r="G9"/>
  <c r="G8"/>
  <c r="G7"/>
  <c r="G6"/>
  <c r="G5"/>
  <c r="G4"/>
  <c r="I80"/>
  <c r="H80"/>
  <c r="G80"/>
  <c r="F80"/>
  <c r="E80"/>
  <c r="D80"/>
  <c r="C80"/>
  <c r="B80"/>
  <c r="I71"/>
  <c r="H71"/>
  <c r="G71"/>
  <c r="F71"/>
  <c r="E71"/>
  <c r="D71"/>
  <c r="C71"/>
  <c r="J70"/>
  <c r="J78"/>
  <c r="J76"/>
  <c r="J74"/>
  <c r="J72"/>
  <c r="J68"/>
  <c r="J66"/>
  <c r="J64"/>
  <c r="I79"/>
  <c r="H79"/>
  <c r="G79"/>
  <c r="F79"/>
  <c r="E79"/>
  <c r="D79"/>
  <c r="C79"/>
  <c r="I58"/>
  <c r="H58"/>
  <c r="G58"/>
  <c r="G59" s="1"/>
  <c r="F58"/>
  <c r="E58"/>
  <c r="D58"/>
  <c r="C58"/>
  <c r="D59" s="1"/>
  <c r="B58"/>
  <c r="J56"/>
  <c r="J54"/>
  <c r="J52"/>
  <c r="J50"/>
  <c r="J48"/>
  <c r="J46"/>
  <c r="J44"/>
  <c r="I51"/>
  <c r="H51"/>
  <c r="G51"/>
  <c r="F51"/>
  <c r="E51"/>
  <c r="D51"/>
  <c r="C51"/>
  <c r="F59"/>
  <c r="J42"/>
  <c r="I59"/>
  <c r="E59"/>
  <c r="C59"/>
  <c r="I57"/>
  <c r="H57"/>
  <c r="G57"/>
  <c r="F57"/>
  <c r="E57"/>
  <c r="D57"/>
  <c r="C57"/>
  <c r="I36"/>
  <c r="H36"/>
  <c r="G36"/>
  <c r="F36"/>
  <c r="E36"/>
  <c r="D36"/>
  <c r="C36"/>
  <c r="B36"/>
  <c r="J32"/>
  <c r="I33"/>
  <c r="H33"/>
  <c r="G33"/>
  <c r="F33"/>
  <c r="E33"/>
  <c r="D33"/>
  <c r="C33"/>
  <c r="J34"/>
  <c r="J30"/>
  <c r="J28"/>
  <c r="J26"/>
  <c r="J24"/>
  <c r="J22"/>
  <c r="J20"/>
  <c r="J18"/>
  <c r="J16"/>
  <c r="B11"/>
  <c r="I110"/>
  <c r="H110"/>
  <c r="I77"/>
  <c r="H77"/>
  <c r="I75"/>
  <c r="H75"/>
  <c r="I73"/>
  <c r="H73"/>
  <c r="I69"/>
  <c r="H69"/>
  <c r="I67"/>
  <c r="H67"/>
  <c r="I65"/>
  <c r="H65"/>
  <c r="I55"/>
  <c r="H55"/>
  <c r="I53"/>
  <c r="H53"/>
  <c r="I49"/>
  <c r="H49"/>
  <c r="I47"/>
  <c r="H47"/>
  <c r="I45"/>
  <c r="H45"/>
  <c r="I43"/>
  <c r="H43"/>
  <c r="I35"/>
  <c r="H35"/>
  <c r="I31"/>
  <c r="H31"/>
  <c r="I29"/>
  <c r="H29"/>
  <c r="I27"/>
  <c r="H27"/>
  <c r="I25"/>
  <c r="H25"/>
  <c r="I23"/>
  <c r="H23"/>
  <c r="I21"/>
  <c r="H21"/>
  <c r="I19"/>
  <c r="H19"/>
  <c r="I17"/>
  <c r="H17"/>
  <c r="C10"/>
  <c r="C9"/>
  <c r="G138" i="13"/>
  <c r="F138"/>
  <c r="E138"/>
  <c r="D138"/>
  <c r="C138"/>
  <c r="B138"/>
  <c r="F126"/>
  <c r="E126"/>
  <c r="D126"/>
  <c r="C126"/>
  <c r="B126"/>
  <c r="G77" i="1"/>
  <c r="F77"/>
  <c r="E77"/>
  <c r="D77"/>
  <c r="C77"/>
  <c r="G75"/>
  <c r="F75"/>
  <c r="E75"/>
  <c r="D75"/>
  <c r="C75"/>
  <c r="G73"/>
  <c r="F73"/>
  <c r="E73"/>
  <c r="D73"/>
  <c r="C73"/>
  <c r="G69"/>
  <c r="F69"/>
  <c r="E69"/>
  <c r="D69"/>
  <c r="C69"/>
  <c r="G67"/>
  <c r="F67"/>
  <c r="E67"/>
  <c r="D67"/>
  <c r="C67"/>
  <c r="G65"/>
  <c r="F65"/>
  <c r="E65"/>
  <c r="D65"/>
  <c r="C65"/>
  <c r="G55"/>
  <c r="F55"/>
  <c r="E55"/>
  <c r="D55"/>
  <c r="C55"/>
  <c r="G53"/>
  <c r="F53"/>
  <c r="E53"/>
  <c r="D53"/>
  <c r="C53"/>
  <c r="G49"/>
  <c r="F49"/>
  <c r="E49"/>
  <c r="D49"/>
  <c r="C49"/>
  <c r="G47"/>
  <c r="F47"/>
  <c r="E47"/>
  <c r="D47"/>
  <c r="C47"/>
  <c r="G45"/>
  <c r="F45"/>
  <c r="E45"/>
  <c r="D45"/>
  <c r="C45"/>
  <c r="G43"/>
  <c r="F43"/>
  <c r="E43"/>
  <c r="D43"/>
  <c r="C43"/>
  <c r="G35"/>
  <c r="F35"/>
  <c r="E35"/>
  <c r="D35"/>
  <c r="C35"/>
  <c r="G31"/>
  <c r="F31"/>
  <c r="E31"/>
  <c r="D31"/>
  <c r="C31"/>
  <c r="G29"/>
  <c r="F29"/>
  <c r="E29"/>
  <c r="D29"/>
  <c r="C29"/>
  <c r="G27"/>
  <c r="G25"/>
  <c r="G23"/>
  <c r="G21"/>
  <c r="G19"/>
  <c r="G17"/>
  <c r="F27"/>
  <c r="E27"/>
  <c r="D27"/>
  <c r="C27"/>
  <c r="F25"/>
  <c r="E25"/>
  <c r="D25"/>
  <c r="C25"/>
  <c r="F23"/>
  <c r="E23"/>
  <c r="D23"/>
  <c r="C23"/>
  <c r="M114" i="13"/>
  <c r="K114"/>
  <c r="J114"/>
  <c r="I114"/>
  <c r="H114"/>
  <c r="G114"/>
  <c r="F114"/>
  <c r="E114"/>
  <c r="D114"/>
  <c r="C114"/>
  <c r="B114"/>
  <c r="G110" i="1"/>
  <c r="F110"/>
  <c r="E110"/>
  <c r="D110"/>
  <c r="C110"/>
  <c r="B110"/>
  <c r="J110" s="1"/>
  <c r="G28" i="16"/>
  <c r="F28"/>
  <c r="E28"/>
  <c r="D28"/>
  <c r="C28"/>
  <c r="B28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C8" i="1"/>
  <c r="C7"/>
  <c r="C6"/>
  <c r="C5"/>
  <c r="B7" i="13"/>
  <c r="C7"/>
  <c r="D7"/>
  <c r="E7"/>
  <c r="F7"/>
  <c r="G7"/>
  <c r="H7"/>
  <c r="I7"/>
  <c r="J7"/>
  <c r="K7"/>
  <c r="L6"/>
  <c r="L5"/>
  <c r="L4"/>
  <c r="F17" i="1"/>
  <c r="F19"/>
  <c r="E17"/>
  <c r="E19"/>
  <c r="D17"/>
  <c r="D19"/>
  <c r="C17"/>
  <c r="C19"/>
  <c r="F21"/>
  <c r="E21"/>
  <c r="D21"/>
  <c r="C21"/>
  <c r="C4"/>
  <c r="I6" i="36" l="1"/>
  <c r="I8"/>
  <c r="I10"/>
  <c r="H11" i="1"/>
  <c r="J36"/>
  <c r="J58"/>
  <c r="J80"/>
  <c r="J71"/>
  <c r="J73"/>
  <c r="E81"/>
  <c r="G81"/>
  <c r="I81"/>
  <c r="F81"/>
  <c r="D81"/>
  <c r="H81"/>
  <c r="C81"/>
  <c r="J47"/>
  <c r="H59"/>
  <c r="I37"/>
  <c r="H37"/>
  <c r="L7" i="13"/>
  <c r="C37" i="1"/>
  <c r="F37"/>
  <c r="E37" l="1"/>
  <c r="D37"/>
  <c r="G37"/>
</calcChain>
</file>

<file path=xl/sharedStrings.xml><?xml version="1.0" encoding="utf-8"?>
<sst xmlns="http://schemas.openxmlformats.org/spreadsheetml/2006/main" count="312" uniqueCount="41">
  <si>
    <t>Total</t>
  </si>
  <si>
    <t>Total geral</t>
  </si>
  <si>
    <t>DPRODUTO</t>
  </si>
  <si>
    <t>Produtos para saúde</t>
  </si>
  <si>
    <t>Dez/2006 a Jul/2007</t>
  </si>
  <si>
    <t>Ago/2007 a Jul/2008</t>
  </si>
  <si>
    <t>Ago/2008 a Jul/2009</t>
  </si>
  <si>
    <t>Ago/2009 a Jul/2010</t>
  </si>
  <si>
    <t>Ago/2010 a Jul/2011</t>
  </si>
  <si>
    <t>EA</t>
  </si>
  <si>
    <t>QT</t>
  </si>
  <si>
    <t xml:space="preserve">Produtos para saúde </t>
  </si>
  <si>
    <t xml:space="preserve">Medicamentos e vacinas </t>
  </si>
  <si>
    <t xml:space="preserve">Uso de sangue ou componente </t>
  </si>
  <si>
    <t>Medicamentos</t>
  </si>
  <si>
    <t>Agrotóxico</t>
  </si>
  <si>
    <t xml:space="preserve">Artigo Médico-Hospitalar </t>
  </si>
  <si>
    <t>Cosmético</t>
  </si>
  <si>
    <t>Equipamento Médico-Hospitalar</t>
  </si>
  <si>
    <t>Intoxicações</t>
  </si>
  <si>
    <t>Medicamento</t>
  </si>
  <si>
    <t>Produto p/ Diagnóstico de uso In Vitro</t>
  </si>
  <si>
    <t>Saneantes</t>
  </si>
  <si>
    <t>Uso de sangue ou componente</t>
  </si>
  <si>
    <t>Vacina e Imunoglobulina</t>
  </si>
  <si>
    <t>2011 Total</t>
  </si>
  <si>
    <t>2010 Total</t>
  </si>
  <si>
    <t>2006 Total</t>
  </si>
  <si>
    <t>2007 Total</t>
  </si>
  <si>
    <t>2008 Total</t>
  </si>
  <si>
    <t>2009 Total</t>
  </si>
  <si>
    <t>Vacina</t>
  </si>
  <si>
    <t>Crescimento</t>
  </si>
  <si>
    <t>Total de notificações (todos os produtos motivos) de 2006 a 2013</t>
  </si>
  <si>
    <t xml:space="preserve">Total de notificações e percentual de crescimento de 2006 a 2013 por produto motivo </t>
  </si>
  <si>
    <t>Produto Motivo</t>
  </si>
  <si>
    <r>
      <t xml:space="preserve">Total de notificações </t>
    </r>
    <r>
      <rPr>
        <b/>
        <sz val="20"/>
        <color rgb="FFFF0000"/>
        <rFont val="Arial"/>
        <family val="2"/>
      </rPr>
      <t>de eventos adversos</t>
    </r>
    <r>
      <rPr>
        <b/>
        <sz val="10"/>
        <rFont val="Arial"/>
        <family val="2"/>
      </rPr>
      <t xml:space="preserve"> e percentual de crescimento de 2006 a 2013 por produto motivo </t>
    </r>
  </si>
  <si>
    <r>
      <t xml:space="preserve">Total de notificações </t>
    </r>
    <r>
      <rPr>
        <b/>
        <sz val="20"/>
        <color rgb="FF0070C0"/>
        <rFont val="Arial"/>
        <family val="2"/>
      </rPr>
      <t>de queixas técnicas</t>
    </r>
    <r>
      <rPr>
        <b/>
        <sz val="10"/>
        <rFont val="Arial"/>
        <family val="2"/>
      </rPr>
      <t xml:space="preserve"> e percentual de crescimento de 2006 a 2013 por produto motivo </t>
    </r>
  </si>
  <si>
    <t>Kit Reagente para Diagnóstico in vitro</t>
  </si>
  <si>
    <t>Rótulos de Linha</t>
  </si>
  <si>
    <t>Intoxicação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</si>
</sst>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20"/>
      <color rgb="FF0070C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0" xfId="0" applyFill="1" applyBorder="1"/>
    <xf numFmtId="165" fontId="2" fillId="0" borderId="1" xfId="0" applyNumberFormat="1" applyFont="1" applyBorder="1"/>
    <xf numFmtId="0" fontId="0" fillId="0" borderId="1" xfId="0" applyFill="1" applyBorder="1"/>
    <xf numFmtId="0" fontId="0" fillId="0" borderId="0" xfId="0" applyBorder="1"/>
    <xf numFmtId="165" fontId="0" fillId="0" borderId="0" xfId="0" applyNumberFormat="1" applyBorder="1"/>
    <xf numFmtId="165" fontId="2" fillId="2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/>
    <xf numFmtId="166" fontId="2" fillId="4" borderId="0" xfId="1" applyNumberFormat="1" applyFont="1" applyFill="1"/>
    <xf numFmtId="166" fontId="2" fillId="4" borderId="1" xfId="1" applyNumberFormat="1" applyFont="1" applyFill="1" applyBorder="1"/>
    <xf numFmtId="165" fontId="0" fillId="0" borderId="3" xfId="0" applyNumberFormat="1" applyBorder="1"/>
    <xf numFmtId="166" fontId="2" fillId="4" borderId="3" xfId="1" applyNumberFormat="1" applyFont="1" applyFill="1" applyBorder="1"/>
    <xf numFmtId="165" fontId="2" fillId="0" borderId="3" xfId="0" applyNumberFormat="1" applyFont="1" applyBorder="1"/>
    <xf numFmtId="166" fontId="2" fillId="5" borderId="3" xfId="1" applyNumberFormat="1" applyFont="1" applyFill="1" applyBorder="1"/>
    <xf numFmtId="166" fontId="2" fillId="6" borderId="3" xfId="1" applyNumberFormat="1" applyFont="1" applyFill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Border="1"/>
    <xf numFmtId="0" fontId="0" fillId="0" borderId="11" xfId="0" applyNumberFormat="1" applyBorder="1"/>
    <xf numFmtId="0" fontId="0" fillId="0" borderId="0" xfId="0" applyNumberFormat="1" applyBorder="1"/>
    <xf numFmtId="0" fontId="0" fillId="0" borderId="12" xfId="0" applyBorder="1"/>
    <xf numFmtId="165" fontId="2" fillId="0" borderId="0" xfId="2" applyNumberFormat="1" applyFont="1"/>
    <xf numFmtId="0" fontId="4" fillId="0" borderId="9" xfId="0" applyFont="1" applyBorder="1"/>
    <xf numFmtId="0" fontId="0" fillId="0" borderId="1" xfId="0" applyNumberFormat="1" applyBorder="1"/>
    <xf numFmtId="0" fontId="4" fillId="0" borderId="1" xfId="0" applyFont="1" applyBorder="1"/>
    <xf numFmtId="165" fontId="0" fillId="0" borderId="1" xfId="2" applyNumberFormat="1" applyFont="1" applyBorder="1"/>
    <xf numFmtId="0" fontId="0" fillId="0" borderId="0" xfId="0" applyFill="1"/>
    <xf numFmtId="165" fontId="2" fillId="0" borderId="0" xfId="0" applyNumberFormat="1" applyFont="1" applyFill="1" applyBorder="1"/>
    <xf numFmtId="166" fontId="2" fillId="0" borderId="0" xfId="1" applyNumberFormat="1" applyFont="1" applyFill="1"/>
    <xf numFmtId="0" fontId="0" fillId="0" borderId="0" xfId="0" applyBorder="1" applyAlignment="1">
      <alignment horizontal="center"/>
    </xf>
    <xf numFmtId="166" fontId="2" fillId="4" borderId="0" xfId="1" applyNumberFormat="1" applyFont="1" applyFill="1" applyBorder="1"/>
    <xf numFmtId="165" fontId="2" fillId="7" borderId="4" xfId="0" applyNumberFormat="1" applyFont="1" applyFill="1" applyBorder="1"/>
    <xf numFmtId="165" fontId="0" fillId="0" borderId="0" xfId="2" applyNumberFormat="1" applyFont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8" borderId="17" xfId="0" applyFont="1" applyFill="1" applyBorder="1"/>
    <xf numFmtId="1" fontId="7" fillId="8" borderId="17" xfId="0" applyNumberFormat="1" applyFont="1" applyFill="1" applyBorder="1"/>
    <xf numFmtId="0" fontId="7" fillId="8" borderId="18" xfId="0" applyFont="1" applyFill="1" applyBorder="1" applyAlignment="1">
      <alignment horizontal="left"/>
    </xf>
    <xf numFmtId="0" fontId="7" fillId="8" borderId="18" xfId="0" applyNumberFormat="1" applyFont="1" applyFill="1" applyBorder="1"/>
    <xf numFmtId="0" fontId="4" fillId="0" borderId="15" xfId="0" applyFont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/>
    <xf numFmtId="0" fontId="4" fillId="0" borderId="15" xfId="0" applyFont="1" applyFill="1" applyBorder="1" applyAlignment="1">
      <alignment horizontal="center"/>
    </xf>
    <xf numFmtId="166" fontId="2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2" fillId="0" borderId="2" xfId="0" applyFont="1" applyBorder="1"/>
    <xf numFmtId="165" fontId="0" fillId="0" borderId="0" xfId="0" applyNumberFormat="1" applyFill="1" applyBorder="1"/>
    <xf numFmtId="0" fontId="4" fillId="0" borderId="0" xfId="0" applyFont="1" applyAlignment="1">
      <alignment horizontal="left"/>
    </xf>
    <xf numFmtId="165" fontId="0" fillId="0" borderId="0" xfId="2" applyNumberFormat="1" applyFont="1" applyFill="1" applyBorder="1"/>
    <xf numFmtId="165" fontId="2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" fontId="0" fillId="0" borderId="0" xfId="0" applyNumberFormat="1" applyAlignment="1">
      <alignment horizontal="left"/>
    </xf>
    <xf numFmtId="1" fontId="7" fillId="8" borderId="18" xfId="0" applyNumberFormat="1" applyFont="1" applyFill="1" applyBorder="1" applyAlignment="1">
      <alignment horizontal="left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worksheet" Target="worksheets/sheet2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worksheet" Target="worksheets/sheet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3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todos os produtos motivos,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31E-2"/>
          <c:y val="0.20033670033670034"/>
          <c:w val="0.89270833333333355"/>
          <c:h val="0.7306397306397309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08E-4"/>
                  <c:y val="-1.558436508567739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-2.6936026936026935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0202020202020204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2.0202020202020204E-2"/>
                </c:manualLayout>
              </c:layout>
              <c:showVal val="1"/>
            </c:dLbl>
            <c:dLbl>
              <c:idx val="7"/>
              <c:layout>
                <c:manualLayout>
                  <c:x val="-1.3889982502187227E-3"/>
                  <c:y val="-2.693602693602693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DADOS!$H$3:$H$10</c:f>
              <c:numCache>
                <c:formatCode>_(* #,##0_);_(* \(#,##0\);_(* "-"??_);_(@_)</c:formatCode>
                <c:ptCount val="8"/>
                <c:pt idx="0">
                  <c:v>102</c:v>
                </c:pt>
                <c:pt idx="1">
                  <c:v>9457</c:v>
                </c:pt>
                <c:pt idx="2">
                  <c:v>23264</c:v>
                </c:pt>
                <c:pt idx="3">
                  <c:v>23740</c:v>
                </c:pt>
                <c:pt idx="4">
                  <c:v>26997</c:v>
                </c:pt>
                <c:pt idx="5">
                  <c:v>34037</c:v>
                </c:pt>
                <c:pt idx="6">
                  <c:v>37501</c:v>
                </c:pt>
                <c:pt idx="7">
                  <c:v>38868</c:v>
                </c:pt>
              </c:numCache>
            </c:numRef>
          </c:val>
        </c:ser>
        <c:axId val="86656512"/>
        <c:axId val="86658048"/>
      </c:barChart>
      <c:catAx>
        <c:axId val="86656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658048"/>
        <c:crosses val="autoZero"/>
        <c:auto val="1"/>
        <c:lblAlgn val="ctr"/>
        <c:lblOffset val="100"/>
        <c:tickLblSkip val="1"/>
        <c:tickMarkSkip val="1"/>
      </c:catAx>
      <c:valAx>
        <c:axId val="86658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656512"/>
        <c:crosses val="autoZero"/>
        <c:crossBetween val="between"/>
      </c:valAx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produto para diagnóstico de uso In Vitro,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377"/>
          <c:h val="0.7306397306397314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16E-4"/>
                  <c:y val="-1.558436508567740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DADOS!$A$89:$A$95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DADOS!$H$89:$H$95</c:f>
              <c:numCache>
                <c:formatCode>_(* #,##0_);_(* \(#,##0\);_(* "-"??_);_(@_)</c:formatCode>
                <c:ptCount val="7"/>
                <c:pt idx="0">
                  <c:v>44</c:v>
                </c:pt>
                <c:pt idx="1">
                  <c:v>47</c:v>
                </c:pt>
                <c:pt idx="2">
                  <c:v>46</c:v>
                </c:pt>
                <c:pt idx="3">
                  <c:v>44</c:v>
                </c:pt>
                <c:pt idx="4">
                  <c:v>102</c:v>
                </c:pt>
                <c:pt idx="5">
                  <c:v>187</c:v>
                </c:pt>
                <c:pt idx="6">
                  <c:v>128</c:v>
                </c:pt>
              </c:numCache>
            </c:numRef>
          </c:val>
        </c:ser>
        <c:axId val="76179712"/>
        <c:axId val="76197888"/>
      </c:barChart>
      <c:catAx>
        <c:axId val="76179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97888"/>
        <c:crosses val="autoZero"/>
        <c:auto val="1"/>
        <c:lblAlgn val="ctr"/>
        <c:lblOffset val="100"/>
        <c:tickLblSkip val="1"/>
        <c:tickMarkSkip val="1"/>
      </c:catAx>
      <c:valAx>
        <c:axId val="7619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79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cosméticos, desde a implantação do Notivisa</a:t>
            </a:r>
          </a:p>
        </c:rich>
      </c:tx>
      <c:layout>
        <c:manualLayout>
          <c:xMode val="edge"/>
          <c:yMode val="edge"/>
          <c:x val="0.1295138888888889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444"/>
          <c:h val="0.7306397306397325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43E-4"/>
                  <c:y val="-1.558436508567742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2.24468658589393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DADOS!$A$88:$A$95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DADOS!$D$88:$D$95</c:f>
              <c:numCache>
                <c:formatCode>_(* #,##0_);_(* \(#,##0\);_(* "-"??_);_(@_)</c:formatCode>
                <c:ptCount val="8"/>
                <c:pt idx="0">
                  <c:v>1</c:v>
                </c:pt>
                <c:pt idx="1">
                  <c:v>21</c:v>
                </c:pt>
                <c:pt idx="2">
                  <c:v>66</c:v>
                </c:pt>
                <c:pt idx="3">
                  <c:v>171</c:v>
                </c:pt>
                <c:pt idx="4">
                  <c:v>251</c:v>
                </c:pt>
                <c:pt idx="5">
                  <c:v>221</c:v>
                </c:pt>
                <c:pt idx="6">
                  <c:v>256</c:v>
                </c:pt>
                <c:pt idx="7">
                  <c:v>239</c:v>
                </c:pt>
              </c:numCache>
            </c:numRef>
          </c:val>
        </c:ser>
        <c:axId val="85920000"/>
        <c:axId val="85925888"/>
      </c:barChart>
      <c:catAx>
        <c:axId val="85920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5925888"/>
        <c:crosses val="autoZero"/>
        <c:auto val="1"/>
        <c:lblAlgn val="ctr"/>
        <c:lblOffset val="100"/>
        <c:tickLblSkip val="1"/>
        <c:tickMarkSkip val="1"/>
      </c:catAx>
      <c:valAx>
        <c:axId val="8592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5920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de cosméticos por tipo de notificação, desde a implantação do Notivisa</a:t>
            </a:r>
          </a:p>
        </c:rich>
      </c:tx>
      <c:layout>
        <c:manualLayout>
          <c:xMode val="edge"/>
          <c:yMode val="edge"/>
          <c:x val="0.1489583145172548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219E-2"/>
          <c:y val="0.20033670033670034"/>
          <c:w val="0.85520833333333413"/>
          <c:h val="0.68181818181818177"/>
        </c:manualLayout>
      </c:layout>
      <c:barChart>
        <c:barDir val="col"/>
        <c:grouping val="clustered"/>
        <c:ser>
          <c:idx val="0"/>
          <c:order val="0"/>
          <c:tx>
            <c:strRef>
              <c:f>'EA x QT'!$B$50</c:f>
              <c:strCache>
                <c:ptCount val="1"/>
                <c:pt idx="0">
                  <c:v>EA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3.9184164479439467E-4"/>
                  <c:y val="-8.718506146327636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4473972003499554E-3"/>
                  <c:y val="-2.82964376927632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3073053368328819E-4"/>
                  <c:y val="-2.507737037920777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60279965010147E-4"/>
                  <c:y val="-6.308756859938004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776027996500418E-3"/>
                  <c:y val="-2.04887015385703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QT'!$A$51:$A$58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QT'!$B$51:$B$58</c:f>
              <c:numCache>
                <c:formatCode>_(* #,##0_);_(* \(#,##0\);_(* "-"??_);_(@_)</c:formatCode>
                <c:ptCount val="8"/>
                <c:pt idx="1">
                  <c:v>8</c:v>
                </c:pt>
                <c:pt idx="2">
                  <c:v>22</c:v>
                </c:pt>
                <c:pt idx="3">
                  <c:v>15</c:v>
                </c:pt>
                <c:pt idx="4">
                  <c:v>19</c:v>
                </c:pt>
                <c:pt idx="5">
                  <c:v>16</c:v>
                </c:pt>
                <c:pt idx="6">
                  <c:v>18</c:v>
                </c:pt>
                <c:pt idx="7">
                  <c:v>16</c:v>
                </c:pt>
              </c:numCache>
            </c:numRef>
          </c:val>
        </c:ser>
        <c:ser>
          <c:idx val="1"/>
          <c:order val="1"/>
          <c:tx>
            <c:strRef>
              <c:f>'EA x QT'!$C$50</c:f>
              <c:strCache>
                <c:ptCount val="1"/>
                <c:pt idx="0">
                  <c:v>QT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2"/>
              <c:layout>
                <c:manualLayout>
                  <c:x val="0"/>
                  <c:y val="-1.1223344556677808E-2"/>
                </c:manualLayout>
              </c:layout>
              <c:showVal val="1"/>
            </c:dLbl>
            <c:dLbl>
              <c:idx val="6"/>
              <c:layout>
                <c:manualLayout>
                  <c:x val="2.7806743135210289E-3"/>
                  <c:y val="8.9786756453423128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QT'!$A$51:$A$58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QT'!$C$51:$C$58</c:f>
              <c:numCache>
                <c:formatCode>_(* #,##0_);_(* \(#,##0\);_(* "-"??_);_(@_)</c:formatCode>
                <c:ptCount val="8"/>
                <c:pt idx="0">
                  <c:v>1</c:v>
                </c:pt>
                <c:pt idx="1">
                  <c:v>13</c:v>
                </c:pt>
                <c:pt idx="2">
                  <c:v>44</c:v>
                </c:pt>
                <c:pt idx="3">
                  <c:v>156</c:v>
                </c:pt>
                <c:pt idx="4">
                  <c:v>232</c:v>
                </c:pt>
                <c:pt idx="5">
                  <c:v>205</c:v>
                </c:pt>
                <c:pt idx="6">
                  <c:v>238</c:v>
                </c:pt>
                <c:pt idx="7">
                  <c:v>223</c:v>
                </c:pt>
              </c:numCache>
            </c:numRef>
          </c:val>
        </c:ser>
        <c:dLbls>
          <c:showVal val="1"/>
        </c:dLbls>
        <c:axId val="86017536"/>
        <c:axId val="86019072"/>
      </c:barChart>
      <c:catAx>
        <c:axId val="8601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019072"/>
        <c:crosses val="autoZero"/>
        <c:auto val="1"/>
        <c:lblAlgn val="ctr"/>
        <c:lblOffset val="100"/>
        <c:tickLblSkip val="1"/>
        <c:tickMarkSkip val="1"/>
      </c:catAx>
      <c:valAx>
        <c:axId val="86019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2500006842210422E-2"/>
              <c:y val="0.4747474747474748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017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000002736884187"/>
          <c:y val="0.93434343434343481"/>
          <c:w val="0.13854162390285157"/>
          <c:h val="6.06060606060605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 saneantes,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433"/>
          <c:h val="0.7306397306397323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38E-4"/>
                  <c:y val="-1.558436508567741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-1.7957351290684626E-2"/>
                </c:manualLayout>
              </c:layout>
              <c:showVal val="1"/>
            </c:dLbl>
            <c:dLbl>
              <c:idx val="2"/>
              <c:layout>
                <c:manualLayout>
                  <c:x val="-2.7777777777778286E-3"/>
                  <c:y val="-1.571268237934904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DADOS!$A$89:$A$95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DADOS!$I$89:$I$95</c:f>
              <c:numCache>
                <c:formatCode>_(* #,##0_);_(* \(#,##0\);_(* "-"??_);_(@_)</c:formatCode>
                <c:ptCount val="7"/>
                <c:pt idx="0">
                  <c:v>48</c:v>
                </c:pt>
                <c:pt idx="1">
                  <c:v>91</c:v>
                </c:pt>
                <c:pt idx="2">
                  <c:v>140</c:v>
                </c:pt>
                <c:pt idx="3">
                  <c:v>215</c:v>
                </c:pt>
                <c:pt idx="4">
                  <c:v>118</c:v>
                </c:pt>
                <c:pt idx="5">
                  <c:v>178</c:v>
                </c:pt>
                <c:pt idx="6">
                  <c:v>148</c:v>
                </c:pt>
              </c:numCache>
            </c:numRef>
          </c:val>
        </c:ser>
        <c:axId val="86102016"/>
        <c:axId val="86103552"/>
      </c:barChart>
      <c:catAx>
        <c:axId val="86102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103552"/>
        <c:crosses val="autoZero"/>
        <c:auto val="1"/>
        <c:lblAlgn val="ctr"/>
        <c:lblOffset val="100"/>
        <c:tickLblSkip val="1"/>
        <c:tickMarkSkip val="1"/>
      </c:catAx>
      <c:valAx>
        <c:axId val="8610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102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de saneantes por tipo de notificação , desde a implantação do Notivisa</a:t>
            </a:r>
          </a:p>
        </c:rich>
      </c:tx>
      <c:layout>
        <c:manualLayout>
          <c:xMode val="edge"/>
          <c:yMode val="edge"/>
          <c:x val="0.14201388888888891"/>
          <c:y val="2.24466891133557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192E-2"/>
          <c:y val="0.20033670033670034"/>
          <c:w val="0.85520833333333401"/>
          <c:h val="0.68181818181818177"/>
        </c:manualLayout>
      </c:layout>
      <c:barChart>
        <c:barDir val="col"/>
        <c:grouping val="clustered"/>
        <c:ser>
          <c:idx val="0"/>
          <c:order val="0"/>
          <c:tx>
            <c:strRef>
              <c:f>'EA x QT'!$B$74</c:f>
              <c:strCache>
                <c:ptCount val="1"/>
                <c:pt idx="0">
                  <c:v>EA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3.9184164479439461E-4"/>
                  <c:y val="-8.718506146327636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1926946631671043E-4"/>
                  <c:y val="3.12892706593493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3073053368328819E-4"/>
                  <c:y val="-2.507737037920776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60279965004373E-4"/>
                  <c:y val="2.669918785404349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776027996500418E-3"/>
                  <c:y val="-2.048870153857034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QT'!$A$75:$A$81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'EA x QT'!$B$75:$B$81</c:f>
              <c:numCache>
                <c:formatCode>_(* #,##0_);_(* \(#,##0\);_(* "-"??_);_(@_)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29</c:v>
                </c:pt>
                <c:pt idx="4">
                  <c:v>9</c:v>
                </c:pt>
                <c:pt idx="5">
                  <c:v>19</c:v>
                </c:pt>
                <c:pt idx="6">
                  <c:v>18</c:v>
                </c:pt>
              </c:numCache>
            </c:numRef>
          </c:val>
        </c:ser>
        <c:ser>
          <c:idx val="1"/>
          <c:order val="1"/>
          <c:tx>
            <c:strRef>
              <c:f>'EA x QT'!$C$74</c:f>
              <c:strCache>
                <c:ptCount val="1"/>
                <c:pt idx="0">
                  <c:v>QT</c:v>
                </c:pt>
              </c:strCache>
            </c:strRef>
          </c:tx>
          <c:spPr>
            <a:solidFill>
              <a:srgbClr val="0070C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QT'!$A$75:$A$81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'EA x QT'!$C$75:$C$81</c:f>
              <c:numCache>
                <c:formatCode>_(* #,##0_);_(* \(#,##0\);_(* "-"??_);_(@_)</c:formatCode>
                <c:ptCount val="7"/>
                <c:pt idx="0">
                  <c:v>47</c:v>
                </c:pt>
                <c:pt idx="1">
                  <c:v>85</c:v>
                </c:pt>
                <c:pt idx="2">
                  <c:v>124</c:v>
                </c:pt>
                <c:pt idx="3">
                  <c:v>186</c:v>
                </c:pt>
                <c:pt idx="4">
                  <c:v>109</c:v>
                </c:pt>
                <c:pt idx="5">
                  <c:v>159</c:v>
                </c:pt>
                <c:pt idx="6">
                  <c:v>130</c:v>
                </c:pt>
              </c:numCache>
            </c:numRef>
          </c:val>
        </c:ser>
        <c:dLbls>
          <c:showVal val="1"/>
        </c:dLbls>
        <c:axId val="86322176"/>
        <c:axId val="86364928"/>
      </c:barChart>
      <c:catAx>
        <c:axId val="86322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364928"/>
        <c:crosses val="autoZero"/>
        <c:auto val="1"/>
        <c:lblAlgn val="ctr"/>
        <c:lblOffset val="100"/>
        <c:tickLblSkip val="1"/>
        <c:tickMarkSkip val="1"/>
      </c:catAx>
      <c:valAx>
        <c:axId val="8636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747474747474748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322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3434343434343481"/>
          <c:w val="0.13854166666666667"/>
          <c:h val="6.06060606060605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800" b="1" i="0" baseline="0"/>
              <a:t>Total de notificações de intoxicações e informações toxicológicas, desde a implantação do Notivisa</a:t>
            </a:r>
            <a:endParaRPr lang="pt-BR"/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455"/>
          <c:h val="0.7306397306397327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28E-4"/>
                  <c:y val="2.372986205007202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DADOS!$A$89:$A$95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DADOS!$F$89:$F$95</c:f>
              <c:numCache>
                <c:formatCode>_(* #,##0_);_(* \(#,##0\);_(* "-"??_);_(@_)</c:formatCode>
                <c:ptCount val="7"/>
                <c:pt idx="0">
                  <c:v>1387</c:v>
                </c:pt>
                <c:pt idx="1">
                  <c:v>9849</c:v>
                </c:pt>
                <c:pt idx="2">
                  <c:v>6689</c:v>
                </c:pt>
                <c:pt idx="3">
                  <c:v>4741</c:v>
                </c:pt>
                <c:pt idx="4">
                  <c:v>4740</c:v>
                </c:pt>
                <c:pt idx="5">
                  <c:v>3080</c:v>
                </c:pt>
                <c:pt idx="6">
                  <c:v>1862</c:v>
                </c:pt>
              </c:numCache>
            </c:numRef>
          </c:val>
        </c:ser>
        <c:axId val="86431232"/>
        <c:axId val="86432768"/>
      </c:barChart>
      <c:catAx>
        <c:axId val="86431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432768"/>
        <c:crosses val="autoZero"/>
        <c:auto val="1"/>
        <c:lblAlgn val="ctr"/>
        <c:lblOffset val="100"/>
        <c:tickLblSkip val="1"/>
        <c:tickMarkSkip val="1"/>
      </c:catAx>
      <c:valAx>
        <c:axId val="8643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43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agrotóxicos,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444"/>
          <c:h val="0.73063973063973253"/>
        </c:manualLayout>
      </c:layout>
      <c:barChart>
        <c:barDir val="col"/>
        <c:grouping val="clustered"/>
        <c:ser>
          <c:idx val="0"/>
          <c:order val="0"/>
          <c:tx>
            <c:strRef>
              <c:f>DADOS!$B$88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43E-4"/>
                  <c:y val="-1.558436508567742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DADOS!$A$88:$A$95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DADOS!$B$89:$B$95</c:f>
              <c:numCache>
                <c:formatCode>_(* #,##0_);_(* \(#,##0\);_(* "-"??_);_(@_)</c:formatCode>
                <c:ptCount val="7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86551936"/>
        <c:axId val="86680704"/>
      </c:barChart>
      <c:catAx>
        <c:axId val="8655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680704"/>
        <c:crosses val="autoZero"/>
        <c:auto val="1"/>
        <c:lblAlgn val="ctr"/>
        <c:lblOffset val="100"/>
        <c:tickLblSkip val="1"/>
        <c:tickMarkSkip val="1"/>
      </c:catAx>
      <c:valAx>
        <c:axId val="8668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655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medicamentos,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421"/>
          <c:h val="0.730639730639732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32E-4"/>
                  <c:y val="-1.558436508567741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-1.3468013468013467E-2"/>
                </c:manualLayout>
              </c:layout>
              <c:showVal val="1"/>
            </c:dLbl>
            <c:dLbl>
              <c:idx val="3"/>
              <c:layout>
                <c:manualLayout>
                  <c:x val="-4.1666666666666666E-3"/>
                  <c:y val="-1.3468013468013467E-2"/>
                </c:manualLayout>
              </c:layout>
              <c:showVal val="1"/>
            </c:dLbl>
            <c:dLbl>
              <c:idx val="4"/>
              <c:layout>
                <c:manualLayout>
                  <c:x val="-1.3888888888888889E-3"/>
                  <c:y val="-1.7957351290684626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244668911335577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DADOS!$A$88:$A$95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DADOS!$G$88:$G$95</c:f>
              <c:numCache>
                <c:formatCode>_(* #,##0_);_(* \(#,##0\);_(* "-"??_);_(@_)</c:formatCode>
                <c:ptCount val="8"/>
                <c:pt idx="0">
                  <c:v>54</c:v>
                </c:pt>
                <c:pt idx="1">
                  <c:v>2172</c:v>
                </c:pt>
                <c:pt idx="2">
                  <c:v>5704</c:v>
                </c:pt>
                <c:pt idx="3">
                  <c:v>7593</c:v>
                </c:pt>
                <c:pt idx="4">
                  <c:v>9581</c:v>
                </c:pt>
                <c:pt idx="5">
                  <c:v>12504</c:v>
                </c:pt>
                <c:pt idx="6">
                  <c:v>13336</c:v>
                </c:pt>
                <c:pt idx="7">
                  <c:v>14760</c:v>
                </c:pt>
              </c:numCache>
            </c:numRef>
          </c:val>
        </c:ser>
        <c:axId val="71299072"/>
        <c:axId val="71300608"/>
      </c:barChart>
      <c:catAx>
        <c:axId val="71299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300608"/>
        <c:crosses val="autoZero"/>
        <c:auto val="1"/>
        <c:lblAlgn val="ctr"/>
        <c:lblOffset val="100"/>
        <c:tickLblSkip val="1"/>
        <c:tickMarkSkip val="1"/>
      </c:catAx>
      <c:valAx>
        <c:axId val="7130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299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de medicamentos por tipo de notificação, desde a implantação do Notivisa</a:t>
            </a:r>
          </a:p>
        </c:rich>
      </c:tx>
      <c:layout>
        <c:manualLayout>
          <c:xMode val="edge"/>
          <c:yMode val="edge"/>
          <c:x val="0.14895833333333344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15E-2"/>
          <c:y val="0.20033670033670034"/>
          <c:w val="0.8552083333333339"/>
          <c:h val="0.68181818181818177"/>
        </c:manualLayout>
      </c:layout>
      <c:barChart>
        <c:barDir val="col"/>
        <c:grouping val="clustered"/>
        <c:ser>
          <c:idx val="0"/>
          <c:order val="0"/>
          <c:tx>
            <c:strRef>
              <c:f>'EA x QT'!$B$62</c:f>
              <c:strCache>
                <c:ptCount val="1"/>
                <c:pt idx="0">
                  <c:v>EA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3.9184164479439456E-4"/>
                  <c:y val="-8.718506146327636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4473972003499524E-3"/>
                  <c:y val="-2.82964376927632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7.4751749781277344E-3"/>
                  <c:y val="1.858656556819286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5.2529527559054606E-3"/>
                  <c:y val="7.159256608075505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766841644794401E-3"/>
                  <c:y val="6.447325397456631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7777777777777779E-3"/>
                  <c:y val="-2.6936026936026976E-2"/>
                </c:manualLayout>
              </c:layout>
              <c:showVal val="1"/>
            </c:dLbl>
            <c:dLbl>
              <c:idx val="6"/>
              <c:layout>
                <c:manualLayout>
                  <c:x val="-8.3333333333334356E-3"/>
                  <c:y val="-4.1151787985519167E-1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QT'!$A$63:$A$70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QT'!$B$63:$B$70</c:f>
              <c:numCache>
                <c:formatCode>_(* #,##0_);_(* \(#,##0\);_(* "-"??_);_(@_)</c:formatCode>
                <c:ptCount val="8"/>
                <c:pt idx="1">
                  <c:v>37</c:v>
                </c:pt>
                <c:pt idx="2">
                  <c:v>2562</c:v>
                </c:pt>
                <c:pt idx="3">
                  <c:v>3578</c:v>
                </c:pt>
                <c:pt idx="4">
                  <c:v>4636</c:v>
                </c:pt>
                <c:pt idx="5">
                  <c:v>5708</c:v>
                </c:pt>
                <c:pt idx="6">
                  <c:v>6058</c:v>
                </c:pt>
                <c:pt idx="7">
                  <c:v>7311</c:v>
                </c:pt>
              </c:numCache>
            </c:numRef>
          </c:val>
        </c:ser>
        <c:ser>
          <c:idx val="1"/>
          <c:order val="1"/>
          <c:tx>
            <c:strRef>
              <c:f>'EA x QT'!$C$62</c:f>
              <c:strCache>
                <c:ptCount val="1"/>
                <c:pt idx="0">
                  <c:v>QT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5"/>
              <c:layout>
                <c:manualLayout>
                  <c:x val="1.3888888888888889E-3"/>
                  <c:y val="-1.3468013468013467E-2"/>
                </c:manualLayout>
              </c:layout>
              <c:showVal val="1"/>
            </c:dLbl>
            <c:dLbl>
              <c:idx val="7"/>
              <c:layout>
                <c:manualLayout>
                  <c:x val="8.3333333333333332E-3"/>
                  <c:y val="0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QT'!$A$63:$A$70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QT'!$C$63:$C$70</c:f>
              <c:numCache>
                <c:formatCode>_(* #,##0_);_(* \(#,##0\);_(* "-"??_);_(@_)</c:formatCode>
                <c:ptCount val="8"/>
                <c:pt idx="0">
                  <c:v>54</c:v>
                </c:pt>
                <c:pt idx="1">
                  <c:v>2135</c:v>
                </c:pt>
                <c:pt idx="2">
                  <c:v>3142</c:v>
                </c:pt>
                <c:pt idx="3">
                  <c:v>4015</c:v>
                </c:pt>
                <c:pt idx="4">
                  <c:v>4945</c:v>
                </c:pt>
                <c:pt idx="5">
                  <c:v>6796</c:v>
                </c:pt>
                <c:pt idx="6">
                  <c:v>7278</c:v>
                </c:pt>
                <c:pt idx="7">
                  <c:v>7449</c:v>
                </c:pt>
              </c:numCache>
            </c:numRef>
          </c:val>
        </c:ser>
        <c:dLbls>
          <c:showVal val="1"/>
        </c:dLbls>
        <c:axId val="75672576"/>
        <c:axId val="75682560"/>
      </c:barChart>
      <c:catAx>
        <c:axId val="75672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682560"/>
        <c:crosses val="autoZero"/>
        <c:auto val="1"/>
        <c:lblAlgn val="ctr"/>
        <c:lblOffset val="100"/>
        <c:tickLblSkip val="1"/>
        <c:tickMarkSkip val="1"/>
      </c:catAx>
      <c:valAx>
        <c:axId val="75682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747474747474748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672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3434343434343481"/>
          <c:w val="0.13854166666666667"/>
          <c:h val="6.06060606060605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vacinas,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41"/>
          <c:h val="0.7306397306397318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29E-4"/>
                  <c:y val="-1.558436508567741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-1.3468013468013467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1.571268237934904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DADOS!$A$88:$A$95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DADOS!$K$88:$K$95</c:f>
              <c:numCache>
                <c:formatCode>_(* #,##0_);_(* \(#,##0\);_(* "-"??_);_(@_)</c:formatCode>
                <c:ptCount val="8"/>
                <c:pt idx="0">
                  <c:v>1</c:v>
                </c:pt>
                <c:pt idx="1">
                  <c:v>60</c:v>
                </c:pt>
                <c:pt idx="2">
                  <c:v>42</c:v>
                </c:pt>
                <c:pt idx="3">
                  <c:v>37</c:v>
                </c:pt>
                <c:pt idx="4">
                  <c:v>264</c:v>
                </c:pt>
                <c:pt idx="5">
                  <c:v>145</c:v>
                </c:pt>
                <c:pt idx="6">
                  <c:v>387</c:v>
                </c:pt>
                <c:pt idx="7">
                  <c:v>101</c:v>
                </c:pt>
              </c:numCache>
            </c:numRef>
          </c:val>
        </c:ser>
        <c:axId val="75720192"/>
        <c:axId val="75721728"/>
      </c:barChart>
      <c:catAx>
        <c:axId val="75720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721728"/>
        <c:crosses val="autoZero"/>
        <c:auto val="1"/>
        <c:lblAlgn val="ctr"/>
        <c:lblOffset val="100"/>
        <c:tickLblSkip val="1"/>
        <c:tickMarkSkip val="1"/>
      </c:catAx>
      <c:valAx>
        <c:axId val="75721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720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de</a:t>
            </a:r>
            <a:r>
              <a:rPr lang="pt-BR" baseline="0"/>
              <a:t> vacinas</a:t>
            </a:r>
            <a:r>
              <a:rPr lang="pt-BR"/>
              <a:t> por tipo de notificação ,desde a implantação do Notivisa</a:t>
            </a:r>
          </a:p>
        </c:rich>
      </c:tx>
      <c:layout>
        <c:manualLayout>
          <c:xMode val="edge"/>
          <c:yMode val="edge"/>
          <c:x val="0.14895833333333344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122E-2"/>
          <c:y val="0.20033670033670034"/>
          <c:w val="0.85520833333333379"/>
          <c:h val="0.68181818181818177"/>
        </c:manualLayout>
      </c:layout>
      <c:barChart>
        <c:barDir val="col"/>
        <c:grouping val="clustered"/>
        <c:ser>
          <c:idx val="0"/>
          <c:order val="0"/>
          <c:tx>
            <c:strRef>
              <c:f>'EA x QT'!$B$85</c:f>
              <c:strCache>
                <c:ptCount val="1"/>
                <c:pt idx="0">
                  <c:v>EA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3.918416447943945E-4"/>
                  <c:y val="-8.718506146327636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1916010498687666E-4"/>
                  <c:y val="-5.84974857940737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3073053368328819E-4"/>
                  <c:y val="-2.507737037920774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60279965009469E-4"/>
                  <c:y val="7.159256608075505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776027996500418E-3"/>
                  <c:y val="-2.0488701538570336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0"/>
                  <c:y val="-1.7957528036268194E-2"/>
                </c:manualLayout>
              </c:layout>
              <c:showVal val="1"/>
            </c:dLbl>
            <c:dLbl>
              <c:idx val="7"/>
              <c:layout>
                <c:manualLayout>
                  <c:x val="-1.0936132983377078E-7"/>
                  <c:y val="1.571268237934912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QT'!$A$86:$A$93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QT'!$B$86:$B$93</c:f>
              <c:numCache>
                <c:formatCode>_(* #,##0_);_(* \(#,##0\);_(* "-"??_);_(@_)</c:formatCode>
                <c:ptCount val="8"/>
                <c:pt idx="1">
                  <c:v>15</c:v>
                </c:pt>
                <c:pt idx="2">
                  <c:v>36</c:v>
                </c:pt>
                <c:pt idx="3">
                  <c:v>34</c:v>
                </c:pt>
                <c:pt idx="4">
                  <c:v>248</c:v>
                </c:pt>
                <c:pt idx="5">
                  <c:v>138</c:v>
                </c:pt>
                <c:pt idx="6">
                  <c:v>371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strRef>
              <c:f>'EA x QT'!$C$85</c:f>
              <c:strCache>
                <c:ptCount val="1"/>
                <c:pt idx="0">
                  <c:v>QT</c:v>
                </c:pt>
              </c:strCache>
            </c:strRef>
          </c:tx>
          <c:spPr>
            <a:solidFill>
              <a:srgbClr val="0070C0"/>
            </a:solidFill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QT'!$A$86:$A$93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QT'!$C$86:$C$93</c:f>
              <c:numCache>
                <c:formatCode>_(* #,##0_);_(* \(#,##0\);_(* "-"??_);_(@_)</c:formatCode>
                <c:ptCount val="8"/>
                <c:pt idx="0">
                  <c:v>1</c:v>
                </c:pt>
                <c:pt idx="1">
                  <c:v>45</c:v>
                </c:pt>
                <c:pt idx="2">
                  <c:v>6</c:v>
                </c:pt>
                <c:pt idx="3">
                  <c:v>3</c:v>
                </c:pt>
                <c:pt idx="4">
                  <c:v>16</c:v>
                </c:pt>
                <c:pt idx="5">
                  <c:v>7</c:v>
                </c:pt>
                <c:pt idx="6">
                  <c:v>16</c:v>
                </c:pt>
                <c:pt idx="7">
                  <c:v>19</c:v>
                </c:pt>
              </c:numCache>
            </c:numRef>
          </c:val>
        </c:ser>
        <c:dLbls>
          <c:showVal val="1"/>
        </c:dLbls>
        <c:axId val="75784960"/>
        <c:axId val="75786496"/>
      </c:barChart>
      <c:catAx>
        <c:axId val="7578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786496"/>
        <c:crosses val="autoZero"/>
        <c:auto val="1"/>
        <c:lblAlgn val="ctr"/>
        <c:lblOffset val="100"/>
        <c:tickLblSkip val="1"/>
        <c:tickMarkSkip val="1"/>
      </c:catAx>
      <c:valAx>
        <c:axId val="7578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747474747474748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784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3434343434343481"/>
          <c:w val="0.13854166666666667"/>
          <c:h val="6.06060606060605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artigo-médico hospitalar,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399"/>
          <c:h val="0.7306397306397317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24E-4"/>
                  <c:y val="-1.558436508567740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-1.346801346801346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DADOS!$A$88:$A$95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DADOS!$C$88:$C$95</c:f>
              <c:numCache>
                <c:formatCode>_(* #,##0_);_(* \(#,##0\);_(* "-"??_);_(@_)</c:formatCode>
                <c:ptCount val="8"/>
                <c:pt idx="0">
                  <c:v>31</c:v>
                </c:pt>
                <c:pt idx="1">
                  <c:v>3663</c:v>
                </c:pt>
                <c:pt idx="2">
                  <c:v>4650</c:v>
                </c:pt>
                <c:pt idx="3">
                  <c:v>5417</c:v>
                </c:pt>
                <c:pt idx="4">
                  <c:v>7070</c:v>
                </c:pt>
                <c:pt idx="5">
                  <c:v>8993</c:v>
                </c:pt>
                <c:pt idx="6">
                  <c:v>10255</c:v>
                </c:pt>
                <c:pt idx="7">
                  <c:v>10570</c:v>
                </c:pt>
              </c:numCache>
            </c:numRef>
          </c:val>
        </c:ser>
        <c:axId val="75852800"/>
        <c:axId val="75854592"/>
      </c:barChart>
      <c:catAx>
        <c:axId val="75852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854592"/>
        <c:crosses val="autoZero"/>
        <c:auto val="1"/>
        <c:lblAlgn val="ctr"/>
        <c:lblOffset val="100"/>
        <c:tickLblSkip val="1"/>
        <c:tickMarkSkip val="1"/>
      </c:catAx>
      <c:valAx>
        <c:axId val="7585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852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de artigo-médico hospitalar por tipo de notificação, desde a implantação do Notivisa</a:t>
            </a:r>
          </a:p>
        </c:rich>
      </c:tx>
      <c:layout>
        <c:manualLayout>
          <c:xMode val="edge"/>
          <c:yMode val="edge"/>
          <c:x val="0.14895833333333344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08E-2"/>
          <c:y val="0.20033670033670034"/>
          <c:w val="0.85520833333333368"/>
          <c:h val="0.68181818181818177"/>
        </c:manualLayout>
      </c:layout>
      <c:barChart>
        <c:barDir val="col"/>
        <c:grouping val="clustered"/>
        <c:ser>
          <c:idx val="0"/>
          <c:order val="0"/>
          <c:tx>
            <c:strRef>
              <c:f>'EA x QT'!$B$27</c:f>
              <c:strCache>
                <c:ptCount val="1"/>
                <c:pt idx="0">
                  <c:v>EA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3.9184164479439445E-4"/>
                  <c:y val="-8.718506146327636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4473972003499498E-3"/>
                  <c:y val="-2.82964376927632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3073053368328808E-4"/>
                  <c:y val="-2.507737037920773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60279965010114E-4"/>
                  <c:y val="-6.308756859938004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776027996500418E-3"/>
                  <c:y val="-2.0488701538570332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QT'!$A$28:$A$35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QT'!$B$28:$B$35</c:f>
              <c:numCache>
                <c:formatCode>_(* #,##0_);_(* \(#,##0\);_(* "-"??_);_(@_)</c:formatCode>
                <c:ptCount val="8"/>
                <c:pt idx="0">
                  <c:v>1</c:v>
                </c:pt>
                <c:pt idx="1">
                  <c:v>138</c:v>
                </c:pt>
                <c:pt idx="2">
                  <c:v>219</c:v>
                </c:pt>
                <c:pt idx="3">
                  <c:v>135</c:v>
                </c:pt>
                <c:pt idx="4">
                  <c:v>240</c:v>
                </c:pt>
                <c:pt idx="5">
                  <c:v>540</c:v>
                </c:pt>
                <c:pt idx="6">
                  <c:v>842</c:v>
                </c:pt>
                <c:pt idx="7">
                  <c:v>726</c:v>
                </c:pt>
              </c:numCache>
            </c:numRef>
          </c:val>
        </c:ser>
        <c:ser>
          <c:idx val="1"/>
          <c:order val="1"/>
          <c:tx>
            <c:strRef>
              <c:f>'EA x QT'!$C$27</c:f>
              <c:strCache>
                <c:ptCount val="1"/>
                <c:pt idx="0">
                  <c:v>QT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1"/>
              <c:layout>
                <c:manualLayout>
                  <c:x val="0"/>
                  <c:y val="-2.469135802469135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QT'!$A$28:$A$35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QT'!$C$28:$C$35</c:f>
              <c:numCache>
                <c:formatCode>_(* #,##0_);_(* \(#,##0\);_(* "-"??_);_(@_)</c:formatCode>
                <c:ptCount val="8"/>
                <c:pt idx="0">
                  <c:v>30</c:v>
                </c:pt>
                <c:pt idx="1">
                  <c:v>3525</c:v>
                </c:pt>
                <c:pt idx="2">
                  <c:v>4431</c:v>
                </c:pt>
                <c:pt idx="3">
                  <c:v>5282</c:v>
                </c:pt>
                <c:pt idx="4">
                  <c:v>6830</c:v>
                </c:pt>
                <c:pt idx="5">
                  <c:v>8453</c:v>
                </c:pt>
                <c:pt idx="6">
                  <c:v>9413</c:v>
                </c:pt>
                <c:pt idx="7">
                  <c:v>9844</c:v>
                </c:pt>
              </c:numCache>
            </c:numRef>
          </c:val>
        </c:ser>
        <c:dLbls>
          <c:showVal val="1"/>
        </c:dLbls>
        <c:axId val="75942144"/>
        <c:axId val="75956224"/>
      </c:barChart>
      <c:catAx>
        <c:axId val="75942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956224"/>
        <c:crosses val="autoZero"/>
        <c:auto val="1"/>
        <c:lblAlgn val="ctr"/>
        <c:lblOffset val="100"/>
        <c:tickLblSkip val="1"/>
        <c:tickMarkSkip val="1"/>
      </c:catAx>
      <c:valAx>
        <c:axId val="7595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747474747474748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942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3434343434343481"/>
          <c:w val="0.13854166666666667"/>
          <c:h val="6.06060606060605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realizadas de  equipamento médico-hospitalar, desde a implantação do Notivisa</a:t>
            </a:r>
          </a:p>
        </c:rich>
      </c:tx>
      <c:layout>
        <c:manualLayout>
          <c:xMode val="edge"/>
          <c:yMode val="edge"/>
          <c:x val="0.1197916666666667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44E-2"/>
          <c:y val="0.20033670033670034"/>
          <c:w val="0.89270833333333388"/>
          <c:h val="0.730639730639731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6579177601721E-4"/>
                  <c:y val="-1.558436508567740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-1.7957351290684626E-2"/>
                </c:manualLayout>
              </c:layout>
              <c:showVal val="1"/>
            </c:dLbl>
            <c:dLbl>
              <c:idx val="6"/>
              <c:layout>
                <c:manualLayout>
                  <c:x val="-2.7777777777777779E-3"/>
                  <c:y val="-2.693602693602689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DADOS!$A$88:$A$95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DADOS!$E$88:$E$95</c:f>
              <c:numCache>
                <c:formatCode>_(* #,##0_);_(* \(#,##0\);_(* "-"??_);_(@_)</c:formatCode>
                <c:ptCount val="8"/>
                <c:pt idx="0">
                  <c:v>2</c:v>
                </c:pt>
                <c:pt idx="1">
                  <c:v>304</c:v>
                </c:pt>
                <c:pt idx="2">
                  <c:v>246</c:v>
                </c:pt>
                <c:pt idx="3">
                  <c:v>160</c:v>
                </c:pt>
                <c:pt idx="4">
                  <c:v>268</c:v>
                </c:pt>
                <c:pt idx="5">
                  <c:v>834</c:v>
                </c:pt>
                <c:pt idx="6">
                  <c:v>954</c:v>
                </c:pt>
                <c:pt idx="7">
                  <c:v>1052</c:v>
                </c:pt>
              </c:numCache>
            </c:numRef>
          </c:val>
        </c:ser>
        <c:axId val="76006144"/>
        <c:axId val="76007680"/>
      </c:barChart>
      <c:catAx>
        <c:axId val="7600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007680"/>
        <c:crosses val="autoZero"/>
        <c:auto val="1"/>
        <c:lblAlgn val="ctr"/>
        <c:lblOffset val="100"/>
        <c:tickLblSkip val="1"/>
        <c:tickMarkSkip val="1"/>
      </c:catAx>
      <c:valAx>
        <c:axId val="76007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1458333333333336E-2"/>
              <c:y val="0.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006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Total de notificações de </a:t>
            </a:r>
            <a:r>
              <a:rPr lang="pt-BR" baseline="0"/>
              <a:t>equipamento-</a:t>
            </a:r>
            <a:r>
              <a:rPr lang="pt-BR"/>
              <a:t>médico hospitalar por tipo de notificação, desde a implantação do Notivisa</a:t>
            </a:r>
          </a:p>
        </c:rich>
      </c:tx>
      <c:layout>
        <c:manualLayout>
          <c:xMode val="edge"/>
          <c:yMode val="edge"/>
          <c:x val="0.14895833333333344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25000000000261E-2"/>
          <c:y val="0.20033670033670034"/>
          <c:w val="0.85520833333333424"/>
          <c:h val="0.68181818181818177"/>
        </c:manualLayout>
      </c:layout>
      <c:barChart>
        <c:barDir val="col"/>
        <c:grouping val="clustered"/>
        <c:ser>
          <c:idx val="0"/>
          <c:order val="0"/>
          <c:tx>
            <c:strRef>
              <c:f>'EA x QT'!$B$38</c:f>
              <c:strCache>
                <c:ptCount val="1"/>
                <c:pt idx="0">
                  <c:v>EA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3.9184164479439478E-4"/>
                  <c:y val="-8.718506146327636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4473972003499567E-3"/>
                  <c:y val="-2.82964376927632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5.3073053368328819E-4"/>
                  <c:y val="-2.507737037920778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0260279965010157E-4"/>
                  <c:y val="-6.308756859938004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1776027996500418E-3"/>
                  <c:y val="-2.048870153857035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QT'!$A$39:$A$46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QT'!$B$39:$B$46</c:f>
              <c:numCache>
                <c:formatCode>_(* #,##0_);_(* \(#,##0\);_(* "-"??_);_(@_)</c:formatCode>
                <c:ptCount val="8"/>
                <c:pt idx="1">
                  <c:v>11</c:v>
                </c:pt>
                <c:pt idx="2">
                  <c:v>17</c:v>
                </c:pt>
                <c:pt idx="3">
                  <c:v>8</c:v>
                </c:pt>
                <c:pt idx="4">
                  <c:v>25</c:v>
                </c:pt>
                <c:pt idx="5">
                  <c:v>149</c:v>
                </c:pt>
                <c:pt idx="6">
                  <c:v>182</c:v>
                </c:pt>
                <c:pt idx="7">
                  <c:v>184</c:v>
                </c:pt>
              </c:numCache>
            </c:numRef>
          </c:val>
        </c:ser>
        <c:ser>
          <c:idx val="1"/>
          <c:order val="1"/>
          <c:tx>
            <c:strRef>
              <c:f>'EA x QT'!$C$38</c:f>
              <c:strCache>
                <c:ptCount val="1"/>
                <c:pt idx="0">
                  <c:v>QT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6"/>
              <c:layout>
                <c:manualLayout>
                  <c:x val="0"/>
                  <c:y val="-2.4691358024691318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1.346801346801346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'EA x QT'!$A$39:$A$46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'EA x QT'!$C$39:$C$46</c:f>
              <c:numCache>
                <c:formatCode>_(* #,##0_);_(* \(#,##0\);_(* "-"??_);_(@_)</c:formatCode>
                <c:ptCount val="8"/>
                <c:pt idx="0">
                  <c:v>2</c:v>
                </c:pt>
                <c:pt idx="1">
                  <c:v>293</c:v>
                </c:pt>
                <c:pt idx="2">
                  <c:v>229</c:v>
                </c:pt>
                <c:pt idx="3">
                  <c:v>152</c:v>
                </c:pt>
                <c:pt idx="4">
                  <c:v>243</c:v>
                </c:pt>
                <c:pt idx="5">
                  <c:v>685</c:v>
                </c:pt>
                <c:pt idx="6">
                  <c:v>772</c:v>
                </c:pt>
                <c:pt idx="7">
                  <c:v>868</c:v>
                </c:pt>
              </c:numCache>
            </c:numRef>
          </c:val>
        </c:ser>
        <c:dLbls>
          <c:showVal val="1"/>
        </c:dLbls>
        <c:axId val="76099584"/>
        <c:axId val="76101120"/>
      </c:barChart>
      <c:catAx>
        <c:axId val="76099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01120"/>
        <c:crosses val="autoZero"/>
        <c:auto val="1"/>
        <c:lblAlgn val="ctr"/>
        <c:lblOffset val="100"/>
        <c:tickLblSkip val="1"/>
        <c:tickMarkSkip val="1"/>
      </c:catAx>
      <c:valAx>
        <c:axId val="7610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Quantidade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747474747474748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09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3434343434343481"/>
          <c:w val="0.13854166666666667"/>
          <c:h val="6.06060606060605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0.16125</cdr:x>
      <cdr:y>0.212</cdr:y>
    </cdr:from>
    <cdr:to>
      <cdr:x>0.36975</cdr:x>
      <cdr:y>0.2625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038" y="1199464"/>
          <a:ext cx="1915668" cy="285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1.037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0.1948</cdr:x>
      <cdr:y>0.2079</cdr:y>
    </cdr:from>
    <cdr:to>
      <cdr:x>0.41355</cdr:x>
      <cdr:y>0.26065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276" y="1176264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50.649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0.16025</cdr:x>
      <cdr:y>0.212</cdr:y>
    </cdr:from>
    <cdr:to>
      <cdr:x>0.369</cdr:x>
      <cdr:y>0.2625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038" y="1199464"/>
          <a:ext cx="1915668" cy="285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50.649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0.196</cdr:x>
      <cdr:y>0.21564</cdr:y>
    </cdr:from>
    <cdr:to>
      <cdr:x>0.41475</cdr:x>
      <cdr:y>0.26839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20056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3.820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0.16025</cdr:x>
      <cdr:y>0.212</cdr:y>
    </cdr:from>
    <cdr:to>
      <cdr:x>0.369</cdr:x>
      <cdr:y>0.2625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038" y="1199464"/>
          <a:ext cx="1915668" cy="285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3.820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0.1948</cdr:x>
      <cdr:y>0.2137</cdr:y>
    </cdr:from>
    <cdr:to>
      <cdr:x>0.41355</cdr:x>
      <cdr:y>0.26645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276" y="1209108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193.966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0.196</cdr:x>
      <cdr:y>0.2137</cdr:y>
    </cdr:from>
    <cdr:to>
      <cdr:x>0.41475</cdr:x>
      <cdr:y>0.26645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09108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598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0.196</cdr:x>
      <cdr:y>0.22725</cdr:y>
    </cdr:from>
    <cdr:to>
      <cdr:x>0.41475</cdr:x>
      <cdr:y>0.28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85746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1.226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28575"/>
    <xdr:ext cx="9134475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0.16125</cdr:x>
      <cdr:y>0.212</cdr:y>
    </cdr:from>
    <cdr:to>
      <cdr:x>0.36975</cdr:x>
      <cdr:y>0.2625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038" y="1199464"/>
          <a:ext cx="1915668" cy="285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1.226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0.196</cdr:x>
      <cdr:y>0.22725</cdr:y>
    </cdr:from>
    <cdr:to>
      <cdr:x>0.41475</cdr:x>
      <cdr:y>0.28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85746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938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0.16125</cdr:x>
      <cdr:y>0.212</cdr:y>
    </cdr:from>
    <cdr:to>
      <cdr:x>0.36975</cdr:x>
      <cdr:y>0.2625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038" y="1199464"/>
          <a:ext cx="1915668" cy="285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938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0.7336</cdr:x>
      <cdr:y>0.22531</cdr:y>
    </cdr:from>
    <cdr:to>
      <cdr:x>0.95235</cdr:x>
      <cdr:y>0.27806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8000" y="1274797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32.348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0.197</cdr:x>
      <cdr:y>0.22725</cdr:y>
    </cdr:from>
    <cdr:to>
      <cdr:x>0.4155</cdr:x>
      <cdr:y>0.28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85746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4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0.196</cdr:x>
      <cdr:y>0.22725</cdr:y>
    </cdr:from>
    <cdr:to>
      <cdr:x>0.41475</cdr:x>
      <cdr:y>0.28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85746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65.704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0.16025</cdr:x>
      <cdr:y>0.212</cdr:y>
    </cdr:from>
    <cdr:to>
      <cdr:x>0.369</cdr:x>
      <cdr:y>0.2625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038" y="1199464"/>
          <a:ext cx="1915668" cy="285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65.704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0.196</cdr:x>
      <cdr:y>0.21757</cdr:y>
    </cdr:from>
    <cdr:to>
      <cdr:x>0.41475</cdr:x>
      <cdr:y>0.27032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2224" y="1231004"/>
          <a:ext cx="2000250" cy="298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1.037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workbookViewId="0">
      <selection activeCell="L5" sqref="L5"/>
    </sheetView>
  </sheetViews>
  <sheetFormatPr defaultRowHeight="12.75"/>
  <cols>
    <col min="1" max="1" width="31.28515625" customWidth="1"/>
    <col min="2" max="2" width="10.140625" customWidth="1"/>
    <col min="3" max="5" width="12" customWidth="1"/>
    <col min="6" max="6" width="11.5703125" bestFit="1" customWidth="1"/>
    <col min="7" max="7" width="12.140625" customWidth="1"/>
    <col min="8" max="8" width="10.140625" customWidth="1"/>
    <col min="9" max="9" width="11.5703125" customWidth="1"/>
    <col min="10" max="11" width="10.28515625" bestFit="1" customWidth="1"/>
    <col min="12" max="12" width="11.42578125" bestFit="1" customWidth="1"/>
    <col min="13" max="13" width="9.28515625" bestFit="1" customWidth="1"/>
    <col min="14" max="14" width="10.28515625" bestFit="1" customWidth="1"/>
    <col min="15" max="15" width="9.28515625" bestFit="1" customWidth="1"/>
    <col min="16" max="16" width="11.28515625" bestFit="1" customWidth="1"/>
  </cols>
  <sheetData>
    <row r="1" spans="1:19">
      <c r="A1" s="11" t="s">
        <v>33</v>
      </c>
      <c r="G1" s="62"/>
      <c r="H1" s="63"/>
      <c r="I1" s="63"/>
      <c r="J1" s="63"/>
      <c r="K1" s="63"/>
      <c r="L1" s="63"/>
      <c r="M1" s="63"/>
      <c r="N1" s="63"/>
      <c r="O1" s="63"/>
      <c r="P1" s="3"/>
      <c r="Q1" s="3"/>
      <c r="R1" s="3"/>
      <c r="S1" s="3"/>
    </row>
    <row r="2" spans="1:19">
      <c r="A2" s="10"/>
      <c r="B2" s="20" t="s">
        <v>9</v>
      </c>
      <c r="C2" s="38" t="s">
        <v>32</v>
      </c>
      <c r="D2" s="20" t="s">
        <v>10</v>
      </c>
      <c r="E2" s="38" t="s">
        <v>32</v>
      </c>
      <c r="F2" s="20" t="s">
        <v>40</v>
      </c>
      <c r="G2" s="38" t="s">
        <v>32</v>
      </c>
      <c r="H2" s="20" t="s">
        <v>0</v>
      </c>
      <c r="I2" s="38" t="s">
        <v>32</v>
      </c>
      <c r="J2" s="65"/>
      <c r="K2" s="65"/>
      <c r="L2" s="65"/>
      <c r="M2" s="65"/>
      <c r="N2" s="65"/>
      <c r="O2" s="65"/>
      <c r="P2" s="3"/>
      <c r="Q2" s="3"/>
      <c r="R2" s="3"/>
      <c r="S2" s="3"/>
    </row>
    <row r="3" spans="1:19">
      <c r="A3" s="71">
        <v>2006</v>
      </c>
      <c r="B3" s="2">
        <v>14</v>
      </c>
      <c r="C3" s="1"/>
      <c r="D3" s="2">
        <v>88</v>
      </c>
      <c r="E3" s="1"/>
      <c r="F3" s="2"/>
      <c r="G3" s="1"/>
      <c r="H3" s="2">
        <f>B3+D3+F3</f>
        <v>102</v>
      </c>
      <c r="I3" s="1"/>
      <c r="J3" s="65"/>
      <c r="K3" s="62"/>
      <c r="L3" s="63"/>
      <c r="M3" s="63"/>
      <c r="N3" s="63"/>
      <c r="O3" s="63"/>
      <c r="P3" s="63"/>
      <c r="Q3" s="63"/>
      <c r="R3" s="63"/>
      <c r="S3" s="63"/>
    </row>
    <row r="4" spans="1:19">
      <c r="A4" s="71">
        <v>2007</v>
      </c>
      <c r="B4" s="2">
        <v>1968</v>
      </c>
      <c r="C4" s="13">
        <f>(B4-B3)/B3</f>
        <v>139.57142857142858</v>
      </c>
      <c r="D4" s="2">
        <v>6102</v>
      </c>
      <c r="E4" s="13">
        <f>(D4-D3)/D3</f>
        <v>68.340909090909093</v>
      </c>
      <c r="F4" s="2">
        <v>1387</v>
      </c>
      <c r="G4" s="13" t="e">
        <f>(F4-F3)/F3</f>
        <v>#DIV/0!</v>
      </c>
      <c r="H4" s="2">
        <f t="shared" ref="H4:H10" si="0">B4+D4+F4</f>
        <v>9457</v>
      </c>
      <c r="I4" s="13">
        <f>(H4-H3)/H3</f>
        <v>91.715686274509807</v>
      </c>
      <c r="J4" s="65"/>
      <c r="K4" s="64"/>
      <c r="L4" s="72"/>
      <c r="M4" s="72"/>
      <c r="N4" s="72"/>
      <c r="O4" s="72"/>
      <c r="P4" s="72"/>
      <c r="Q4" s="72"/>
      <c r="R4" s="72"/>
      <c r="S4" s="72"/>
    </row>
    <row r="5" spans="1:19">
      <c r="A5" s="71">
        <v>2008</v>
      </c>
      <c r="B5" s="2">
        <v>5431</v>
      </c>
      <c r="C5" s="13">
        <f>(B5-B4)/B4</f>
        <v>1.7596544715447155</v>
      </c>
      <c r="D5" s="2">
        <v>7984</v>
      </c>
      <c r="E5" s="13">
        <f>(D5-D4)/D4</f>
        <v>0.30842346771550311</v>
      </c>
      <c r="F5" s="2">
        <v>9849</v>
      </c>
      <c r="G5" s="13">
        <f>(F5-F4)/F4</f>
        <v>6.1009372746935835</v>
      </c>
      <c r="H5" s="2">
        <f t="shared" si="0"/>
        <v>23264</v>
      </c>
      <c r="I5" s="13">
        <f>(H5-H4)/H4</f>
        <v>1.4599767368087131</v>
      </c>
      <c r="J5" s="65"/>
      <c r="K5" s="64"/>
      <c r="L5" s="72"/>
      <c r="M5" s="72"/>
      <c r="N5" s="72"/>
      <c r="O5" s="72"/>
      <c r="P5" s="72"/>
      <c r="Q5" s="72"/>
      <c r="R5" s="72"/>
      <c r="S5" s="72"/>
    </row>
    <row r="6" spans="1:19">
      <c r="A6" s="71">
        <v>2009</v>
      </c>
      <c r="B6" s="2">
        <v>7273</v>
      </c>
      <c r="C6" s="13">
        <f>(B6-B5)/B5</f>
        <v>0.33916405818449641</v>
      </c>
      <c r="D6" s="2">
        <v>9778</v>
      </c>
      <c r="E6" s="13">
        <f>(D6-D5)/D5</f>
        <v>0.22469939879759518</v>
      </c>
      <c r="F6" s="2">
        <v>6689</v>
      </c>
      <c r="G6" s="13">
        <f>(F6-F5)/F5</f>
        <v>-0.32084475581277289</v>
      </c>
      <c r="H6" s="2">
        <f t="shared" si="0"/>
        <v>23740</v>
      </c>
      <c r="I6" s="13">
        <f>(H6-H5)/H5</f>
        <v>2.0460797799174691E-2</v>
      </c>
      <c r="J6" s="65"/>
      <c r="K6" s="64"/>
      <c r="L6" s="72"/>
      <c r="M6" s="72"/>
      <c r="N6" s="72"/>
      <c r="O6" s="72"/>
      <c r="P6" s="72"/>
      <c r="Q6" s="72"/>
      <c r="R6" s="72"/>
      <c r="S6" s="72"/>
    </row>
    <row r="7" spans="1:19">
      <c r="A7" s="71">
        <v>2010</v>
      </c>
      <c r="B7" s="2">
        <v>9760</v>
      </c>
      <c r="C7" s="13">
        <f>(B7-B6)/B6</f>
        <v>0.34194967688711675</v>
      </c>
      <c r="D7" s="2">
        <v>12496</v>
      </c>
      <c r="E7" s="13">
        <f>(D7-D6)/D6</f>
        <v>0.27797095520556353</v>
      </c>
      <c r="F7" s="2">
        <v>4741</v>
      </c>
      <c r="G7" s="13">
        <f>(F7-F6)/F6</f>
        <v>-0.29122439826580954</v>
      </c>
      <c r="H7" s="2">
        <f t="shared" si="0"/>
        <v>26997</v>
      </c>
      <c r="I7" s="13">
        <f>(H7-H6)/H6</f>
        <v>0.13719460825610783</v>
      </c>
      <c r="J7" s="65"/>
      <c r="K7" s="66"/>
      <c r="L7" s="67"/>
      <c r="M7" s="67"/>
      <c r="N7" s="67"/>
      <c r="O7" s="67"/>
      <c r="P7" s="67"/>
      <c r="Q7" s="67"/>
      <c r="R7" s="67"/>
      <c r="S7" s="67"/>
    </row>
    <row r="8" spans="1:19">
      <c r="A8" s="71">
        <v>2011</v>
      </c>
      <c r="B8" s="2">
        <v>12940</v>
      </c>
      <c r="C8" s="13">
        <f>(B8-B7)/B7</f>
        <v>0.32581967213114754</v>
      </c>
      <c r="D8" s="2">
        <v>16357</v>
      </c>
      <c r="E8" s="13">
        <f>(D8-D7)/D7</f>
        <v>0.30897887323943662</v>
      </c>
      <c r="F8" s="2">
        <v>4740</v>
      </c>
      <c r="G8" s="13">
        <f>(F8-F7)/F7</f>
        <v>-2.1092596498628981E-4</v>
      </c>
      <c r="H8" s="2">
        <f t="shared" si="0"/>
        <v>34037</v>
      </c>
      <c r="I8" s="13">
        <f>(H8-H7)/H7</f>
        <v>0.26076971515353559</v>
      </c>
      <c r="J8" s="65"/>
      <c r="K8" s="65"/>
      <c r="L8" s="65"/>
      <c r="M8" s="65"/>
      <c r="N8" s="65"/>
      <c r="O8" s="65"/>
      <c r="P8" s="3"/>
      <c r="Q8" s="3"/>
      <c r="R8" s="3"/>
      <c r="S8" s="3"/>
    </row>
    <row r="9" spans="1:19">
      <c r="A9" s="71">
        <v>2012</v>
      </c>
      <c r="B9" s="2">
        <v>16357</v>
      </c>
      <c r="C9" s="13">
        <f t="shared" ref="C9:G10" si="1">(B9-B8)/B8</f>
        <v>0.26406491499227203</v>
      </c>
      <c r="D9" s="2">
        <v>18064</v>
      </c>
      <c r="E9" s="13">
        <f t="shared" ref="E9:E10" si="2">(D9-D8)/D8</f>
        <v>0.10435899003484747</v>
      </c>
      <c r="F9" s="2">
        <v>3080</v>
      </c>
      <c r="G9" s="13">
        <f t="shared" si="1"/>
        <v>-0.35021097046413502</v>
      </c>
      <c r="H9" s="2">
        <f t="shared" si="0"/>
        <v>37501</v>
      </c>
      <c r="I9" s="13">
        <f t="shared" ref="I9:I10" si="3">(H9-H8)/H8</f>
        <v>0.10177160149249347</v>
      </c>
      <c r="J9" s="65"/>
      <c r="K9" s="65"/>
      <c r="L9" s="65"/>
      <c r="M9" s="65"/>
      <c r="N9" s="65"/>
      <c r="O9" s="65"/>
      <c r="P9" s="3"/>
      <c r="Q9" s="3"/>
      <c r="R9" s="3"/>
      <c r="S9" s="3"/>
    </row>
    <row r="10" spans="1:19">
      <c r="A10" s="71">
        <v>2013</v>
      </c>
      <c r="B10" s="2">
        <v>18345</v>
      </c>
      <c r="C10" s="13">
        <f t="shared" si="1"/>
        <v>0.12153817937274561</v>
      </c>
      <c r="D10" s="2">
        <v>18661</v>
      </c>
      <c r="E10" s="13">
        <f t="shared" si="2"/>
        <v>3.3049158547387068E-2</v>
      </c>
      <c r="F10" s="2">
        <v>1862</v>
      </c>
      <c r="G10" s="13">
        <f t="shared" si="1"/>
        <v>-0.39545454545454545</v>
      </c>
      <c r="H10" s="2">
        <f t="shared" si="0"/>
        <v>38868</v>
      </c>
      <c r="I10" s="13">
        <f t="shared" si="3"/>
        <v>3.6452361270366121E-2</v>
      </c>
      <c r="J10" s="65"/>
      <c r="K10" s="65"/>
      <c r="L10" s="65"/>
      <c r="M10" s="65"/>
      <c r="N10" s="65"/>
      <c r="O10" s="65"/>
      <c r="P10" s="3"/>
    </row>
    <row r="11" spans="1:19">
      <c r="B11" s="8">
        <f>SUM(B3:B10)</f>
        <v>72088</v>
      </c>
      <c r="C11" s="12"/>
      <c r="D11" s="8">
        <f>SUM(D3:D10)</f>
        <v>89530</v>
      </c>
      <c r="E11" s="12"/>
      <c r="F11" s="8">
        <f>SUM(F3:F10)</f>
        <v>32348</v>
      </c>
      <c r="G11" s="12"/>
      <c r="H11" s="8">
        <f>SUM(H3:H10)</f>
        <v>193966</v>
      </c>
      <c r="I11" s="12"/>
      <c r="J11" s="65"/>
      <c r="K11" s="65"/>
      <c r="L11" s="65"/>
      <c r="M11" s="65"/>
      <c r="N11" s="65"/>
      <c r="O11" s="65"/>
      <c r="P11" s="3"/>
    </row>
    <row r="12" spans="1:19" s="40" customFormat="1">
      <c r="B12" s="41"/>
      <c r="C12" s="42"/>
      <c r="D12" s="42"/>
      <c r="E12" s="42"/>
      <c r="G12" s="64"/>
      <c r="H12" s="65"/>
      <c r="I12" s="65"/>
      <c r="J12" s="65"/>
      <c r="K12" s="65"/>
      <c r="L12" s="65"/>
      <c r="M12" s="65"/>
      <c r="N12" s="65"/>
      <c r="O12" s="65"/>
      <c r="P12" s="3"/>
    </row>
    <row r="13" spans="1:19">
      <c r="G13" s="64"/>
      <c r="H13" s="65"/>
      <c r="I13" s="65"/>
      <c r="J13" s="65"/>
      <c r="K13" s="65"/>
      <c r="L13" s="65"/>
      <c r="M13" s="65"/>
      <c r="N13" s="65"/>
      <c r="O13" s="65"/>
      <c r="P13" s="3"/>
    </row>
    <row r="14" spans="1:19">
      <c r="A14" s="19" t="s">
        <v>34</v>
      </c>
      <c r="B14" s="6"/>
      <c r="C14" s="6"/>
      <c r="D14" s="6"/>
      <c r="E14" s="6"/>
    </row>
    <row r="15" spans="1:19">
      <c r="A15" s="20" t="s">
        <v>35</v>
      </c>
      <c r="B15" s="9">
        <v>2006</v>
      </c>
      <c r="C15" s="9">
        <v>2007</v>
      </c>
      <c r="D15" s="9">
        <v>2008</v>
      </c>
      <c r="E15" s="9">
        <v>2009</v>
      </c>
      <c r="F15" s="9">
        <v>2010</v>
      </c>
      <c r="G15" s="9">
        <v>2011</v>
      </c>
      <c r="H15" s="9">
        <v>2012</v>
      </c>
      <c r="I15" s="9">
        <v>2013</v>
      </c>
      <c r="J15" s="1" t="s">
        <v>1</v>
      </c>
    </row>
    <row r="16" spans="1:19">
      <c r="A16" s="49" t="s">
        <v>20</v>
      </c>
      <c r="B16" s="28">
        <v>54</v>
      </c>
      <c r="C16" s="28">
        <v>2172</v>
      </c>
      <c r="D16" s="28">
        <v>5704</v>
      </c>
      <c r="E16" s="28">
        <v>7593</v>
      </c>
      <c r="F16" s="30">
        <v>9581</v>
      </c>
      <c r="G16" s="30">
        <v>12504</v>
      </c>
      <c r="H16" s="30">
        <v>13336</v>
      </c>
      <c r="I16" s="30">
        <v>14760</v>
      </c>
      <c r="J16" s="4">
        <f>SUM(B16:I16)</f>
        <v>65704</v>
      </c>
    </row>
    <row r="17" spans="1:10" ht="13.5" thickBot="1">
      <c r="A17" s="50"/>
      <c r="B17" s="14"/>
      <c r="C17" s="15">
        <f>(C16-B16)/B16</f>
        <v>39.222222222222221</v>
      </c>
      <c r="D17" s="15">
        <f>(D16-C16)/C16</f>
        <v>1.6261510128913443</v>
      </c>
      <c r="E17" s="15">
        <f>(E16-D16)/D16</f>
        <v>0.33117110799438992</v>
      </c>
      <c r="F17" s="15">
        <f>(F16-E16)/E16</f>
        <v>0.26182009745818519</v>
      </c>
      <c r="G17" s="15">
        <f>(G16-F16)/F16</f>
        <v>0.30508297672476775</v>
      </c>
      <c r="H17" s="15">
        <f t="shared" ref="H17:I17" si="4">(H16-G16)/G16</f>
        <v>6.6538707613563661E-2</v>
      </c>
      <c r="I17" s="15">
        <f t="shared" si="4"/>
        <v>0.10677864427114576</v>
      </c>
      <c r="J17" s="16"/>
    </row>
    <row r="18" spans="1:10" ht="13.5" thickTop="1">
      <c r="A18" s="47" t="s">
        <v>24</v>
      </c>
      <c r="B18" s="28">
        <v>1</v>
      </c>
      <c r="C18" s="28">
        <v>60</v>
      </c>
      <c r="D18" s="28">
        <v>42</v>
      </c>
      <c r="E18" s="28">
        <v>37</v>
      </c>
      <c r="F18" s="30">
        <v>264</v>
      </c>
      <c r="G18" s="30">
        <v>145</v>
      </c>
      <c r="H18" s="30">
        <v>387</v>
      </c>
      <c r="I18" s="30">
        <v>101</v>
      </c>
      <c r="J18" s="4">
        <f>SUM(B18:I18)</f>
        <v>1037</v>
      </c>
    </row>
    <row r="19" spans="1:10" ht="13.5" thickBot="1">
      <c r="A19" s="48"/>
      <c r="B19" s="14"/>
      <c r="C19" s="17">
        <f>(C18-B18)/B18</f>
        <v>59</v>
      </c>
      <c r="D19" s="17">
        <f>(D18-C18)/C18</f>
        <v>-0.3</v>
      </c>
      <c r="E19" s="17">
        <f>(E18-D18)/D18</f>
        <v>-0.11904761904761904</v>
      </c>
      <c r="F19" s="17">
        <f>(F18-E18)/E18</f>
        <v>6.1351351351351351</v>
      </c>
      <c r="G19" s="17">
        <f>(G18-F18)/F18</f>
        <v>-0.45075757575757575</v>
      </c>
      <c r="H19" s="17">
        <f t="shared" ref="H19:I19" si="5">(H18-G18)/G18</f>
        <v>1.6689655172413793</v>
      </c>
      <c r="I19" s="17">
        <f t="shared" si="5"/>
        <v>-0.73901808785529721</v>
      </c>
      <c r="J19" s="16"/>
    </row>
    <row r="20" spans="1:10" ht="13.5" thickTop="1">
      <c r="A20" s="51" t="s">
        <v>16</v>
      </c>
      <c r="B20" s="28">
        <v>31</v>
      </c>
      <c r="C20" s="28">
        <v>3663</v>
      </c>
      <c r="D20" s="28">
        <v>4650</v>
      </c>
      <c r="E20" s="28">
        <v>5417</v>
      </c>
      <c r="F20" s="30">
        <v>7070</v>
      </c>
      <c r="G20" s="30">
        <v>8993</v>
      </c>
      <c r="H20" s="30">
        <v>10255</v>
      </c>
      <c r="I20" s="30">
        <v>10570</v>
      </c>
      <c r="J20" s="4">
        <f>SUM(B20:I20)</f>
        <v>50649</v>
      </c>
    </row>
    <row r="21" spans="1:10" ht="13.5" thickBot="1">
      <c r="A21" s="50"/>
      <c r="B21" s="14"/>
      <c r="C21" s="18">
        <f>(C20-B20)/B20</f>
        <v>117.16129032258064</v>
      </c>
      <c r="D21" s="18">
        <f>(D20-C20)/C20</f>
        <v>0.26945126945126946</v>
      </c>
      <c r="E21" s="18">
        <f>(E20-D20)/D20</f>
        <v>0.16494623655913979</v>
      </c>
      <c r="F21" s="18">
        <f>(F20-E20)/E20</f>
        <v>0.30515045227985971</v>
      </c>
      <c r="G21" s="18">
        <f>(G20-F20)/F20</f>
        <v>0.27199434229137198</v>
      </c>
      <c r="H21" s="18">
        <f t="shared" ref="H21:I21" si="6">(H20-G20)/G20</f>
        <v>0.140331368842433</v>
      </c>
      <c r="I21" s="18">
        <f t="shared" si="6"/>
        <v>3.0716723549488054E-2</v>
      </c>
      <c r="J21" s="16"/>
    </row>
    <row r="22" spans="1:10" ht="13.5" thickTop="1">
      <c r="A22" s="51" t="s">
        <v>18</v>
      </c>
      <c r="B22" s="28">
        <v>2</v>
      </c>
      <c r="C22" s="28">
        <v>304</v>
      </c>
      <c r="D22" s="28">
        <v>246</v>
      </c>
      <c r="E22" s="28">
        <v>160</v>
      </c>
      <c r="F22" s="30">
        <v>268</v>
      </c>
      <c r="G22" s="30">
        <v>834</v>
      </c>
      <c r="H22" s="30">
        <v>954</v>
      </c>
      <c r="I22" s="30">
        <v>1052</v>
      </c>
      <c r="J22" s="4">
        <f>SUM(B22:I22)</f>
        <v>3820</v>
      </c>
    </row>
    <row r="23" spans="1:10" ht="13.5" thickBot="1">
      <c r="A23" s="50"/>
      <c r="B23" s="14"/>
      <c r="C23" s="15">
        <f>(C22-B22)/B22</f>
        <v>151</v>
      </c>
      <c r="D23" s="15">
        <f>(D22-C22)/C22</f>
        <v>-0.19078947368421054</v>
      </c>
      <c r="E23" s="15">
        <f>(E22-D22)/D22</f>
        <v>-0.34959349593495936</v>
      </c>
      <c r="F23" s="15">
        <f>(F22-E22)/E22</f>
        <v>0.67500000000000004</v>
      </c>
      <c r="G23" s="15">
        <f>(G22-F22)/F22</f>
        <v>2.1119402985074629</v>
      </c>
      <c r="H23" s="15">
        <f t="shared" ref="H23:I23" si="7">(H22-G22)/G22</f>
        <v>0.14388489208633093</v>
      </c>
      <c r="I23" s="15">
        <f t="shared" si="7"/>
        <v>0.10272536687631027</v>
      </c>
      <c r="J23" s="16"/>
    </row>
    <row r="24" spans="1:10" ht="13.5" thickTop="1">
      <c r="A24" s="47" t="s">
        <v>21</v>
      </c>
      <c r="B24" s="28"/>
      <c r="C24" s="28">
        <v>44</v>
      </c>
      <c r="D24" s="28">
        <v>47</v>
      </c>
      <c r="E24" s="28">
        <v>46</v>
      </c>
      <c r="F24" s="30">
        <v>44</v>
      </c>
      <c r="G24" s="30">
        <v>102</v>
      </c>
      <c r="H24" s="30">
        <v>187</v>
      </c>
      <c r="I24" s="30">
        <v>128</v>
      </c>
      <c r="J24" s="4">
        <f>SUM(B24:I24)</f>
        <v>598</v>
      </c>
    </row>
    <row r="25" spans="1:10" ht="13.5" thickBot="1">
      <c r="A25" s="48"/>
      <c r="B25" s="14"/>
      <c r="C25" s="17" t="e">
        <f>(C24-B24)/B24</f>
        <v>#DIV/0!</v>
      </c>
      <c r="D25" s="17">
        <f>(D24-C24)/C24</f>
        <v>6.8181818181818177E-2</v>
      </c>
      <c r="E25" s="17">
        <f>(E24-D24)/D24</f>
        <v>-2.1276595744680851E-2</v>
      </c>
      <c r="F25" s="17">
        <f>(F24-E24)/E24</f>
        <v>-4.3478260869565216E-2</v>
      </c>
      <c r="G25" s="17">
        <f>(G24-F24)/F24</f>
        <v>1.3181818181818181</v>
      </c>
      <c r="H25" s="17">
        <f t="shared" ref="H25:I25" si="8">(H24-G24)/G24</f>
        <v>0.83333333333333337</v>
      </c>
      <c r="I25" s="17">
        <f t="shared" si="8"/>
        <v>-0.31550802139037432</v>
      </c>
      <c r="J25" s="16"/>
    </row>
    <row r="26" spans="1:10" ht="13.5" thickTop="1">
      <c r="A26" s="51" t="s">
        <v>23</v>
      </c>
      <c r="B26" s="28">
        <v>13</v>
      </c>
      <c r="C26" s="28">
        <v>1757</v>
      </c>
      <c r="D26" s="28">
        <v>2569</v>
      </c>
      <c r="E26" s="28">
        <v>3487</v>
      </c>
      <c r="F26" s="30">
        <v>4562</v>
      </c>
      <c r="G26" s="30">
        <v>6379</v>
      </c>
      <c r="H26" s="30">
        <v>8867</v>
      </c>
      <c r="I26" s="30">
        <v>10008</v>
      </c>
      <c r="J26" s="4">
        <f>SUM(B26:I26)</f>
        <v>37642</v>
      </c>
    </row>
    <row r="27" spans="1:10" ht="13.5" thickBot="1">
      <c r="A27" s="50"/>
      <c r="B27" s="14"/>
      <c r="C27" s="18">
        <f>(C26-B26)/B26</f>
        <v>134.15384615384616</v>
      </c>
      <c r="D27" s="18">
        <f>(D26-C26)/C26</f>
        <v>0.46215139442231074</v>
      </c>
      <c r="E27" s="18">
        <f>(E26-D26)/D26</f>
        <v>0.35733748540288052</v>
      </c>
      <c r="F27" s="18">
        <f>(F26-E26)/E26</f>
        <v>0.30828792658445653</v>
      </c>
      <c r="G27" s="18">
        <f>(G26-F26)/F26</f>
        <v>0.39829022358614641</v>
      </c>
      <c r="H27" s="18">
        <f t="shared" ref="H27:I27" si="9">(H26-G26)/G26</f>
        <v>0.39002978523279513</v>
      </c>
      <c r="I27" s="18">
        <f t="shared" si="9"/>
        <v>0.12867937295590393</v>
      </c>
      <c r="J27" s="16"/>
    </row>
    <row r="28" spans="1:10" ht="13.5" thickTop="1">
      <c r="A28" s="51" t="s">
        <v>17</v>
      </c>
      <c r="B28" s="28">
        <v>1</v>
      </c>
      <c r="C28" s="28">
        <v>21</v>
      </c>
      <c r="D28" s="28">
        <v>66</v>
      </c>
      <c r="E28" s="28">
        <v>171</v>
      </c>
      <c r="F28" s="30">
        <v>251</v>
      </c>
      <c r="G28" s="30">
        <v>221</v>
      </c>
      <c r="H28" s="30">
        <v>256</v>
      </c>
      <c r="I28" s="30">
        <v>239</v>
      </c>
      <c r="J28" s="4">
        <f>SUM(B28:I28)</f>
        <v>1226</v>
      </c>
    </row>
    <row r="29" spans="1:10" ht="13.5" thickBot="1">
      <c r="A29" s="50"/>
      <c r="B29" s="14"/>
      <c r="C29" s="15">
        <f>(C28-B28)/B28</f>
        <v>20</v>
      </c>
      <c r="D29" s="15">
        <f>(D28-C28)/C28</f>
        <v>2.1428571428571428</v>
      </c>
      <c r="E29" s="15">
        <f>(E28-D28)/D28</f>
        <v>1.5909090909090908</v>
      </c>
      <c r="F29" s="15">
        <f>(F28-E28)/E28</f>
        <v>0.46783625730994149</v>
      </c>
      <c r="G29" s="15">
        <f>(G28-F28)/F28</f>
        <v>-0.11952191235059761</v>
      </c>
      <c r="H29" s="15">
        <f t="shared" ref="H29:I29" si="10">(H28-G28)/G28</f>
        <v>0.15837104072398189</v>
      </c>
      <c r="I29" s="15">
        <f t="shared" si="10"/>
        <v>-6.640625E-2</v>
      </c>
      <c r="J29" s="16"/>
    </row>
    <row r="30" spans="1:10" ht="13.5" thickTop="1">
      <c r="A30" s="47" t="s">
        <v>22</v>
      </c>
      <c r="B30" s="28"/>
      <c r="C30" s="28">
        <v>48</v>
      </c>
      <c r="D30" s="28">
        <v>91</v>
      </c>
      <c r="E30" s="28">
        <v>140</v>
      </c>
      <c r="F30" s="30">
        <v>215</v>
      </c>
      <c r="G30" s="30">
        <v>118</v>
      </c>
      <c r="H30" s="30">
        <v>178</v>
      </c>
      <c r="I30" s="30">
        <v>148</v>
      </c>
      <c r="J30" s="4">
        <f>SUM(B30:I30)</f>
        <v>938</v>
      </c>
    </row>
    <row r="31" spans="1:10" ht="13.5" thickBot="1">
      <c r="A31" s="48"/>
      <c r="B31" s="14"/>
      <c r="C31" s="17" t="e">
        <f>(C30-B30)/B30</f>
        <v>#DIV/0!</v>
      </c>
      <c r="D31" s="17">
        <f>(D30-C30)/C30</f>
        <v>0.89583333333333337</v>
      </c>
      <c r="E31" s="17">
        <f>(E30-D30)/D30</f>
        <v>0.53846153846153844</v>
      </c>
      <c r="F31" s="17">
        <f>(F30-E30)/E30</f>
        <v>0.5357142857142857</v>
      </c>
      <c r="G31" s="17">
        <f>(G30-F30)/F30</f>
        <v>-0.4511627906976744</v>
      </c>
      <c r="H31" s="17">
        <f t="shared" ref="H31:I31" si="11">(H30-G30)/G30</f>
        <v>0.50847457627118642</v>
      </c>
      <c r="I31" s="17">
        <f t="shared" si="11"/>
        <v>-0.16853932584269662</v>
      </c>
      <c r="J31" s="16"/>
    </row>
    <row r="32" spans="1:10" ht="13.5" thickTop="1">
      <c r="A32" s="61" t="s">
        <v>15</v>
      </c>
      <c r="B32" s="28"/>
      <c r="C32" s="28"/>
      <c r="D32" s="28">
        <v>1</v>
      </c>
      <c r="E32" s="28"/>
      <c r="F32" s="30"/>
      <c r="G32" s="30">
        <v>1</v>
      </c>
      <c r="H32" s="30">
        <v>1</v>
      </c>
      <c r="I32" s="30">
        <v>1</v>
      </c>
      <c r="J32" s="4">
        <f>SUM(B32:I32)</f>
        <v>4</v>
      </c>
    </row>
    <row r="33" spans="1:10" ht="13.5" thickBot="1">
      <c r="A33" s="50"/>
      <c r="B33" s="14"/>
      <c r="C33" s="18" t="e">
        <f>(C32-B32)/B32</f>
        <v>#DIV/0!</v>
      </c>
      <c r="D33" s="18" t="e">
        <f>(D32-C32)/C32</f>
        <v>#DIV/0!</v>
      </c>
      <c r="E33" s="18">
        <f>(E32-D32)/D32</f>
        <v>-1</v>
      </c>
      <c r="F33" s="18" t="e">
        <f>(F32-E32)/E32</f>
        <v>#DIV/0!</v>
      </c>
      <c r="G33" s="18" t="e">
        <f>(G32-F32)/F32</f>
        <v>#DIV/0!</v>
      </c>
      <c r="H33" s="18">
        <f t="shared" ref="H33:I33" si="12">(H32-G32)/G32</f>
        <v>0</v>
      </c>
      <c r="I33" s="18">
        <f t="shared" si="12"/>
        <v>0</v>
      </c>
      <c r="J33" s="16"/>
    </row>
    <row r="34" spans="1:10" ht="13.5" thickTop="1">
      <c r="A34" s="51" t="s">
        <v>19</v>
      </c>
      <c r="B34" s="28"/>
      <c r="C34" s="28">
        <v>1387</v>
      </c>
      <c r="D34" s="28">
        <v>9849</v>
      </c>
      <c r="E34" s="28">
        <v>6689</v>
      </c>
      <c r="F34" s="30">
        <v>4741</v>
      </c>
      <c r="G34" s="30">
        <v>4740</v>
      </c>
      <c r="H34" s="30">
        <v>3080</v>
      </c>
      <c r="I34" s="30">
        <v>1862</v>
      </c>
      <c r="J34" s="4">
        <f>SUM(B34:I34)</f>
        <v>32348</v>
      </c>
    </row>
    <row r="35" spans="1:10" ht="13.5" thickBot="1">
      <c r="A35" s="50"/>
      <c r="B35" s="14"/>
      <c r="C35" s="18" t="e">
        <f>(C34-B34)/B34</f>
        <v>#DIV/0!</v>
      </c>
      <c r="D35" s="18">
        <f>(D34-C34)/C34</f>
        <v>6.1009372746935835</v>
      </c>
      <c r="E35" s="18">
        <f>(E34-D34)/D34</f>
        <v>-0.32084475581277289</v>
      </c>
      <c r="F35" s="18">
        <f>(F34-E34)/E34</f>
        <v>-0.29122439826580954</v>
      </c>
      <c r="G35" s="18">
        <f>(G34-F34)/F34</f>
        <v>-2.1092596498628981E-4</v>
      </c>
      <c r="H35" s="18">
        <f t="shared" ref="H35:I35" si="13">(H34-G34)/G34</f>
        <v>-0.35021097046413502</v>
      </c>
      <c r="I35" s="18">
        <f t="shared" si="13"/>
        <v>-0.39545454545454545</v>
      </c>
      <c r="J35" s="16"/>
    </row>
    <row r="36" spans="1:10" ht="13.5" thickTop="1">
      <c r="A36" s="52" t="s">
        <v>1</v>
      </c>
      <c r="B36" s="45">
        <f>B16+B18+B20+B22+B24+B26+B28+B30+B34+B32</f>
        <v>102</v>
      </c>
      <c r="C36" s="45">
        <f t="shared" ref="C36:I36" si="14">C16+C18+C20+C22+C24+C26+C28+C30+C34+C32</f>
        <v>9456</v>
      </c>
      <c r="D36" s="45">
        <f t="shared" si="14"/>
        <v>23265</v>
      </c>
      <c r="E36" s="45">
        <f t="shared" si="14"/>
        <v>23740</v>
      </c>
      <c r="F36" s="45">
        <f t="shared" si="14"/>
        <v>26996</v>
      </c>
      <c r="G36" s="45">
        <f t="shared" si="14"/>
        <v>34037</v>
      </c>
      <c r="H36" s="45">
        <f t="shared" si="14"/>
        <v>37501</v>
      </c>
      <c r="I36" s="45">
        <f t="shared" si="14"/>
        <v>38869</v>
      </c>
      <c r="J36" s="45">
        <f>SUM(B36:I36)</f>
        <v>193966</v>
      </c>
    </row>
    <row r="37" spans="1:10">
      <c r="A37" s="53"/>
      <c r="B37" s="1"/>
      <c r="C37" s="13">
        <f>(C36-B36)/B36</f>
        <v>91.705882352941174</v>
      </c>
      <c r="D37" s="13">
        <f>(D36-C36)/C36</f>
        <v>1.4603426395939085</v>
      </c>
      <c r="E37" s="13">
        <f>(E36-D36)/D36</f>
        <v>2.0416935310552331E-2</v>
      </c>
      <c r="F37" s="13">
        <f>(F36-E36)/E36</f>
        <v>0.13715248525695029</v>
      </c>
      <c r="G37" s="13">
        <f>(G36-F36)/F36</f>
        <v>0.26081641724699955</v>
      </c>
      <c r="H37" s="13">
        <f t="shared" ref="H37:I37" si="15">(H36-G36)/G36</f>
        <v>0.10177160149249347</v>
      </c>
      <c r="I37" s="13">
        <f t="shared" si="15"/>
        <v>3.6479027225940638E-2</v>
      </c>
    </row>
    <row r="38" spans="1:10">
      <c r="A38" s="43"/>
      <c r="B38" s="6"/>
      <c r="C38" s="69"/>
      <c r="D38" s="69"/>
      <c r="E38" s="69"/>
      <c r="F38" s="69"/>
      <c r="G38" s="69"/>
      <c r="H38" s="69"/>
    </row>
    <row r="39" spans="1:10">
      <c r="A39" s="43"/>
      <c r="B39" s="6"/>
      <c r="C39" s="69"/>
      <c r="D39" s="69"/>
      <c r="E39" s="69"/>
      <c r="F39" s="69"/>
      <c r="G39" s="69"/>
      <c r="H39" s="69"/>
      <c r="I39" s="40"/>
    </row>
    <row r="40" spans="1:10" ht="26.25">
      <c r="A40" s="19" t="s">
        <v>36</v>
      </c>
      <c r="B40" s="6"/>
      <c r="C40" s="6"/>
      <c r="D40" s="6"/>
      <c r="E40" s="6"/>
    </row>
    <row r="41" spans="1:10">
      <c r="A41" s="20" t="s">
        <v>35</v>
      </c>
      <c r="B41" s="9">
        <v>2006</v>
      </c>
      <c r="C41" s="9">
        <v>2007</v>
      </c>
      <c r="D41" s="9">
        <v>2008</v>
      </c>
      <c r="E41" s="9">
        <v>2009</v>
      </c>
      <c r="F41" s="9">
        <v>2010</v>
      </c>
      <c r="G41" s="9">
        <v>2011</v>
      </c>
      <c r="H41" s="9">
        <v>2012</v>
      </c>
      <c r="I41" s="9">
        <v>2013</v>
      </c>
      <c r="J41" s="1" t="s">
        <v>1</v>
      </c>
    </row>
    <row r="42" spans="1:10">
      <c r="A42" s="49" t="s">
        <v>20</v>
      </c>
      <c r="B42" s="37"/>
      <c r="C42" s="37">
        <v>37</v>
      </c>
      <c r="D42" s="37">
        <v>2562</v>
      </c>
      <c r="E42" s="37">
        <v>3578</v>
      </c>
      <c r="F42" s="37">
        <v>4636</v>
      </c>
      <c r="G42" s="37">
        <v>5708</v>
      </c>
      <c r="H42" s="37">
        <v>6058</v>
      </c>
      <c r="I42" s="37">
        <v>7311</v>
      </c>
      <c r="J42" s="4">
        <f>SUM(B42:I42)</f>
        <v>29890</v>
      </c>
    </row>
    <row r="43" spans="1:10" ht="13.5" thickBot="1">
      <c r="A43" s="50"/>
      <c r="B43" s="14"/>
      <c r="C43" s="15" t="e">
        <f>(C42-B42)/B42</f>
        <v>#DIV/0!</v>
      </c>
      <c r="D43" s="15">
        <f>(D42-C42)/C42</f>
        <v>68.243243243243242</v>
      </c>
      <c r="E43" s="15">
        <f>(E42-D42)/D42</f>
        <v>0.39656518345042935</v>
      </c>
      <c r="F43" s="15">
        <f>(F42-E42)/E42</f>
        <v>0.29569591950810509</v>
      </c>
      <c r="G43" s="15">
        <f>(G42-F42)/F42</f>
        <v>0.23123382226056946</v>
      </c>
      <c r="H43" s="15">
        <f t="shared" ref="H43:I43" si="16">(H42-G42)/G42</f>
        <v>6.1317449194113527E-2</v>
      </c>
      <c r="I43" s="15">
        <f t="shared" si="16"/>
        <v>0.20683393859359525</v>
      </c>
      <c r="J43" s="16"/>
    </row>
    <row r="44" spans="1:10" ht="13.5" thickTop="1">
      <c r="A44" s="47" t="s">
        <v>24</v>
      </c>
      <c r="B44" s="37"/>
      <c r="C44" s="37">
        <v>15</v>
      </c>
      <c r="D44" s="37">
        <v>36</v>
      </c>
      <c r="E44" s="37">
        <v>34</v>
      </c>
      <c r="F44" s="37">
        <v>248</v>
      </c>
      <c r="G44" s="37">
        <v>138</v>
      </c>
      <c r="H44" s="37">
        <v>371</v>
      </c>
      <c r="I44" s="37">
        <v>82</v>
      </c>
      <c r="J44" s="4">
        <f>SUM(B44:I44)</f>
        <v>924</v>
      </c>
    </row>
    <row r="45" spans="1:10" ht="13.5" thickBot="1">
      <c r="A45" s="48"/>
      <c r="B45" s="14"/>
      <c r="C45" s="17" t="e">
        <f>(C44-B44)/B44</f>
        <v>#DIV/0!</v>
      </c>
      <c r="D45" s="17">
        <f>(D44-C44)/C44</f>
        <v>1.4</v>
      </c>
      <c r="E45" s="17">
        <f>(E44-D44)/D44</f>
        <v>-5.5555555555555552E-2</v>
      </c>
      <c r="F45" s="17">
        <f>(F44-E44)/E44</f>
        <v>6.2941176470588234</v>
      </c>
      <c r="G45" s="17">
        <f>(G44-F44)/F44</f>
        <v>-0.44354838709677419</v>
      </c>
      <c r="H45" s="17">
        <f t="shared" ref="H45:I45" si="17">(H44-G44)/G44</f>
        <v>1.6884057971014492</v>
      </c>
      <c r="I45" s="17">
        <f t="shared" si="17"/>
        <v>-0.77897574123989222</v>
      </c>
      <c r="J45" s="16"/>
    </row>
    <row r="46" spans="1:10" ht="13.5" thickTop="1">
      <c r="A46" s="51" t="s">
        <v>16</v>
      </c>
      <c r="B46" s="37">
        <v>1</v>
      </c>
      <c r="C46" s="37">
        <v>138</v>
      </c>
      <c r="D46" s="37">
        <v>219</v>
      </c>
      <c r="E46" s="37">
        <v>135</v>
      </c>
      <c r="F46" s="37">
        <v>240</v>
      </c>
      <c r="G46" s="37">
        <v>540</v>
      </c>
      <c r="H46" s="37">
        <v>842</v>
      </c>
      <c r="I46" s="37">
        <v>726</v>
      </c>
      <c r="J46" s="4">
        <f>SUM(B46:I46)</f>
        <v>2841</v>
      </c>
    </row>
    <row r="47" spans="1:10" ht="13.5" thickBot="1">
      <c r="A47" s="50"/>
      <c r="B47" s="14"/>
      <c r="C47" s="18">
        <f>(C46-B46)/B46</f>
        <v>137</v>
      </c>
      <c r="D47" s="18">
        <f>(D46-C46)/C46</f>
        <v>0.58695652173913049</v>
      </c>
      <c r="E47" s="18">
        <f>(E46-D46)/D46</f>
        <v>-0.38356164383561642</v>
      </c>
      <c r="F47" s="18">
        <f>(F46-E46)/E46</f>
        <v>0.77777777777777779</v>
      </c>
      <c r="G47" s="18">
        <f>(G46-F46)/F46</f>
        <v>1.25</v>
      </c>
      <c r="H47" s="18">
        <f t="shared" ref="H47:I47" si="18">(H46-G46)/G46</f>
        <v>0.55925925925925923</v>
      </c>
      <c r="I47" s="18">
        <f t="shared" si="18"/>
        <v>-0.13776722090261281</v>
      </c>
      <c r="J47" s="4">
        <f>SUM(B47:I47)</f>
        <v>139.65266469403792</v>
      </c>
    </row>
    <row r="48" spans="1:10" ht="13.5" thickTop="1">
      <c r="A48" s="51" t="s">
        <v>18</v>
      </c>
      <c r="B48" s="37"/>
      <c r="C48" s="37">
        <v>11</v>
      </c>
      <c r="D48" s="37">
        <v>17</v>
      </c>
      <c r="E48" s="37">
        <v>8</v>
      </c>
      <c r="F48" s="37">
        <v>25</v>
      </c>
      <c r="G48" s="37">
        <v>149</v>
      </c>
      <c r="H48" s="37">
        <v>182</v>
      </c>
      <c r="I48" s="37">
        <v>184</v>
      </c>
      <c r="J48" s="4">
        <f>SUM(B48:I48)</f>
        <v>576</v>
      </c>
    </row>
    <row r="49" spans="1:13" ht="13.5" thickBot="1">
      <c r="A49" s="50"/>
      <c r="B49" s="14"/>
      <c r="C49" s="15" t="e">
        <f>(C48-B48)/B48</f>
        <v>#DIV/0!</v>
      </c>
      <c r="D49" s="15">
        <f>(D48-C48)/C48</f>
        <v>0.54545454545454541</v>
      </c>
      <c r="E49" s="15">
        <f>(E48-D48)/D48</f>
        <v>-0.52941176470588236</v>
      </c>
      <c r="F49" s="15">
        <f>(F48-E48)/E48</f>
        <v>2.125</v>
      </c>
      <c r="G49" s="15">
        <f>(G48-F48)/F48</f>
        <v>4.96</v>
      </c>
      <c r="H49" s="15">
        <f t="shared" ref="H49:I49" si="19">(H48-G48)/G48</f>
        <v>0.22147651006711411</v>
      </c>
      <c r="I49" s="15">
        <f t="shared" si="19"/>
        <v>1.098901098901099E-2</v>
      </c>
      <c r="J49" s="16"/>
    </row>
    <row r="50" spans="1:13" ht="14.25" customHeight="1" thickTop="1">
      <c r="A50" s="51" t="s">
        <v>23</v>
      </c>
      <c r="B50" s="37">
        <v>13</v>
      </c>
      <c r="C50" s="37">
        <v>1757</v>
      </c>
      <c r="D50" s="37">
        <v>2569</v>
      </c>
      <c r="E50" s="37">
        <v>3487</v>
      </c>
      <c r="F50" s="37">
        <v>4562</v>
      </c>
      <c r="G50" s="37">
        <v>6379</v>
      </c>
      <c r="H50" s="37">
        <v>8867</v>
      </c>
      <c r="I50" s="37">
        <v>10008</v>
      </c>
      <c r="J50" s="4">
        <f>SUM(B50:I50)</f>
        <v>37642</v>
      </c>
    </row>
    <row r="51" spans="1:13" ht="13.5" thickBot="1">
      <c r="A51" s="50"/>
      <c r="B51" s="14"/>
      <c r="C51" s="15">
        <f>(C50-B50)/B50</f>
        <v>134.15384615384616</v>
      </c>
      <c r="D51" s="15">
        <f>(D50-C50)/C50</f>
        <v>0.46215139442231074</v>
      </c>
      <c r="E51" s="15">
        <f>(E50-D50)/D50</f>
        <v>0.35733748540288052</v>
      </c>
      <c r="F51" s="15">
        <f>(F50-E50)/E50</f>
        <v>0.30828792658445653</v>
      </c>
      <c r="G51" s="15">
        <f>(G50-F50)/F50</f>
        <v>0.39829022358614641</v>
      </c>
      <c r="H51" s="15">
        <f t="shared" ref="H51:I51" si="20">(H50-G50)/G50</f>
        <v>0.39002978523279513</v>
      </c>
      <c r="I51" s="15">
        <f t="shared" si="20"/>
        <v>0.12867937295590393</v>
      </c>
      <c r="J51" s="16"/>
    </row>
    <row r="52" spans="1:13" ht="14.25" customHeight="1" thickTop="1">
      <c r="A52" s="51" t="s">
        <v>17</v>
      </c>
      <c r="B52" s="37"/>
      <c r="C52" s="37">
        <v>8</v>
      </c>
      <c r="D52" s="37">
        <v>22</v>
      </c>
      <c r="E52" s="37">
        <v>15</v>
      </c>
      <c r="F52" s="37">
        <v>19</v>
      </c>
      <c r="G52" s="37">
        <v>16</v>
      </c>
      <c r="H52" s="37">
        <v>18</v>
      </c>
      <c r="I52" s="37">
        <v>16</v>
      </c>
      <c r="J52" s="4">
        <f>SUM(B52:I52)</f>
        <v>114</v>
      </c>
    </row>
    <row r="53" spans="1:13" ht="13.5" thickBot="1">
      <c r="A53" s="50"/>
      <c r="B53" s="14"/>
      <c r="C53" s="15" t="e">
        <f>(C52-B52)/B52</f>
        <v>#DIV/0!</v>
      </c>
      <c r="D53" s="15">
        <f>(D52-C52)/C52</f>
        <v>1.75</v>
      </c>
      <c r="E53" s="15">
        <f>(E52-D52)/D52</f>
        <v>-0.31818181818181818</v>
      </c>
      <c r="F53" s="15">
        <f>(F52-E52)/E52</f>
        <v>0.26666666666666666</v>
      </c>
      <c r="G53" s="15">
        <f>(G52-F52)/F52</f>
        <v>-0.15789473684210525</v>
      </c>
      <c r="H53" s="15">
        <f t="shared" ref="H53:I53" si="21">(H52-G52)/G52</f>
        <v>0.125</v>
      </c>
      <c r="I53" s="15">
        <f t="shared" si="21"/>
        <v>-0.1111111111111111</v>
      </c>
      <c r="J53" s="16"/>
    </row>
    <row r="54" spans="1:13" ht="13.5" thickTop="1">
      <c r="A54" s="47" t="s">
        <v>22</v>
      </c>
      <c r="B54" s="37"/>
      <c r="C54" s="37">
        <v>1</v>
      </c>
      <c r="D54" s="37">
        <v>6</v>
      </c>
      <c r="E54" s="37">
        <v>16</v>
      </c>
      <c r="F54" s="37">
        <v>29</v>
      </c>
      <c r="G54" s="37">
        <v>9</v>
      </c>
      <c r="H54" s="37">
        <v>19</v>
      </c>
      <c r="I54" s="37">
        <v>18</v>
      </c>
      <c r="J54" s="4">
        <f>SUM(B54:I54)</f>
        <v>98</v>
      </c>
    </row>
    <row r="55" spans="1:13" ht="13.5" thickBot="1">
      <c r="A55" s="48"/>
      <c r="B55" s="14"/>
      <c r="C55" s="17" t="e">
        <f>(C54-B54)/B54</f>
        <v>#DIV/0!</v>
      </c>
      <c r="D55" s="17">
        <f>(D54-C54)/C54</f>
        <v>5</v>
      </c>
      <c r="E55" s="17">
        <f>(E54-D54)/D54</f>
        <v>1.6666666666666667</v>
      </c>
      <c r="F55" s="17">
        <f>(F54-E54)/E54</f>
        <v>0.8125</v>
      </c>
      <c r="G55" s="17">
        <f>(G54-F54)/F54</f>
        <v>-0.68965517241379315</v>
      </c>
      <c r="H55" s="17">
        <f t="shared" ref="H55:I55" si="22">(H54-G54)/G54</f>
        <v>1.1111111111111112</v>
      </c>
      <c r="I55" s="17">
        <f t="shared" si="22"/>
        <v>-5.2631578947368418E-2</v>
      </c>
      <c r="J55" s="16"/>
    </row>
    <row r="56" spans="1:13" ht="13.5" thickTop="1">
      <c r="A56" s="68" t="s">
        <v>15</v>
      </c>
      <c r="B56" s="37"/>
      <c r="C56" s="37">
        <v>1</v>
      </c>
      <c r="D56" s="37"/>
      <c r="E56" s="37"/>
      <c r="F56" s="37">
        <v>1</v>
      </c>
      <c r="G56" s="37">
        <v>1</v>
      </c>
      <c r="H56" s="37"/>
      <c r="I56" s="37"/>
      <c r="J56" s="4">
        <f>SUM(B56:I56)</f>
        <v>3</v>
      </c>
    </row>
    <row r="57" spans="1:13" ht="13.5" thickBot="1">
      <c r="A57" s="48"/>
      <c r="B57" s="14"/>
      <c r="C57" s="17" t="e">
        <f>(C56-B56)/B56</f>
        <v>#DIV/0!</v>
      </c>
      <c r="D57" s="17">
        <f>(D56-C56)/C56</f>
        <v>-1</v>
      </c>
      <c r="E57" s="17" t="e">
        <f>(E56-D56)/D56</f>
        <v>#DIV/0!</v>
      </c>
      <c r="F57" s="17" t="e">
        <f>(F56-E56)/E56</f>
        <v>#DIV/0!</v>
      </c>
      <c r="G57" s="17">
        <f>(G56-F56)/F56</f>
        <v>0</v>
      </c>
      <c r="H57" s="17">
        <f t="shared" ref="H57:I57" si="23">(H56-G56)/G56</f>
        <v>-1</v>
      </c>
      <c r="I57" s="17" t="e">
        <f t="shared" si="23"/>
        <v>#DIV/0!</v>
      </c>
      <c r="J57" s="16"/>
    </row>
    <row r="58" spans="1:13" ht="13.5" thickTop="1">
      <c r="A58" s="52" t="s">
        <v>1</v>
      </c>
      <c r="B58" s="45">
        <f>B42+B44+B46+B48+B52+B54+B56+B50</f>
        <v>14</v>
      </c>
      <c r="C58" s="45">
        <f t="shared" ref="C58:J58" si="24">C42+C44+C46+C48+C52+C54+C56+C50</f>
        <v>1968</v>
      </c>
      <c r="D58" s="45">
        <f t="shared" si="24"/>
        <v>5431</v>
      </c>
      <c r="E58" s="45">
        <f t="shared" si="24"/>
        <v>7273</v>
      </c>
      <c r="F58" s="45">
        <f t="shared" si="24"/>
        <v>9760</v>
      </c>
      <c r="G58" s="45">
        <f t="shared" si="24"/>
        <v>12940</v>
      </c>
      <c r="H58" s="45">
        <f t="shared" si="24"/>
        <v>16357</v>
      </c>
      <c r="I58" s="45">
        <f t="shared" si="24"/>
        <v>18345</v>
      </c>
      <c r="J58" s="45">
        <f t="shared" si="24"/>
        <v>72088</v>
      </c>
    </row>
    <row r="59" spans="1:13">
      <c r="A59" s="53"/>
      <c r="B59" s="1"/>
      <c r="C59" s="13">
        <f>(C58-B58)/B58</f>
        <v>139.57142857142858</v>
      </c>
      <c r="D59" s="13">
        <f>(D58-C58)/C58</f>
        <v>1.7596544715447155</v>
      </c>
      <c r="E59" s="13">
        <f>(E58-D58)/D58</f>
        <v>0.33916405818449641</v>
      </c>
      <c r="F59" s="13">
        <f>(F58-E58)/E58</f>
        <v>0.34194967688711675</v>
      </c>
      <c r="G59" s="13">
        <f>(G58-F58)/F58</f>
        <v>0.32581967213114754</v>
      </c>
      <c r="H59" s="13">
        <f t="shared" ref="H59:I59" si="25">(H58-G58)/G58</f>
        <v>0.26406491499227203</v>
      </c>
      <c r="I59" s="13">
        <f t="shared" si="25"/>
        <v>0.12153817937274561</v>
      </c>
    </row>
    <row r="60" spans="1:13">
      <c r="A60" s="70"/>
      <c r="B60" s="3"/>
      <c r="C60" s="69"/>
      <c r="D60" s="69"/>
      <c r="E60" s="69"/>
      <c r="F60" s="69"/>
      <c r="G60" s="69"/>
      <c r="H60" s="69"/>
      <c r="I60" s="40"/>
      <c r="J60" s="40"/>
      <c r="K60" s="40"/>
      <c r="L60" s="40"/>
      <c r="M60" s="40"/>
    </row>
    <row r="61" spans="1:13">
      <c r="A61" s="43"/>
      <c r="B61" s="3"/>
      <c r="C61" s="69"/>
      <c r="D61" s="69"/>
      <c r="E61" s="69"/>
      <c r="F61" s="69"/>
      <c r="G61" s="69"/>
      <c r="H61" s="69"/>
    </row>
    <row r="62" spans="1:13" ht="26.25">
      <c r="A62" s="19" t="s">
        <v>37</v>
      </c>
      <c r="B62" s="6"/>
      <c r="C62" s="6"/>
      <c r="D62" s="6"/>
      <c r="E62" s="6"/>
    </row>
    <row r="63" spans="1:13">
      <c r="A63" s="20" t="s">
        <v>35</v>
      </c>
      <c r="B63" s="9">
        <v>2006</v>
      </c>
      <c r="C63" s="9">
        <v>2007</v>
      </c>
      <c r="D63" s="9">
        <v>2008</v>
      </c>
      <c r="E63" s="9">
        <v>2009</v>
      </c>
      <c r="F63" s="9">
        <v>2010</v>
      </c>
      <c r="G63" s="9">
        <v>2011</v>
      </c>
      <c r="H63" s="9">
        <v>2012</v>
      </c>
      <c r="I63" s="9">
        <v>2013</v>
      </c>
      <c r="J63" s="1" t="s">
        <v>1</v>
      </c>
    </row>
    <row r="64" spans="1:13">
      <c r="A64" s="49" t="s">
        <v>20</v>
      </c>
      <c r="B64" s="37">
        <v>54</v>
      </c>
      <c r="C64" s="37">
        <v>2135</v>
      </c>
      <c r="D64" s="37">
        <v>3142</v>
      </c>
      <c r="E64" s="37">
        <v>4015</v>
      </c>
      <c r="F64" s="37">
        <v>4945</v>
      </c>
      <c r="G64" s="37">
        <v>6796</v>
      </c>
      <c r="H64" s="37">
        <v>7278</v>
      </c>
      <c r="I64" s="37">
        <v>7449</v>
      </c>
      <c r="J64" s="4">
        <f>SUM(B64:I64)</f>
        <v>35814</v>
      </c>
    </row>
    <row r="65" spans="1:10" ht="13.5" thickBot="1">
      <c r="A65" s="50"/>
      <c r="B65" s="14"/>
      <c r="C65" s="15">
        <f>(C64-B64)/B64</f>
        <v>38.537037037037038</v>
      </c>
      <c r="D65" s="15">
        <f>(D64-C64)/C64</f>
        <v>0.47166276346604213</v>
      </c>
      <c r="E65" s="15">
        <f>(E64-D64)/D64</f>
        <v>0.27784850413749207</v>
      </c>
      <c r="F65" s="15">
        <f>(F64-E64)/E64</f>
        <v>0.23163138231631383</v>
      </c>
      <c r="G65" s="15">
        <f>(G64-F64)/F64</f>
        <v>0.37431749241658241</v>
      </c>
      <c r="H65" s="15">
        <f>(H64-G64)/G64</f>
        <v>7.09240729841083E-2</v>
      </c>
      <c r="I65" s="15">
        <f>(I64-H64)/H64</f>
        <v>2.3495465787304205E-2</v>
      </c>
      <c r="J65" s="16"/>
    </row>
    <row r="66" spans="1:10" ht="13.5" thickTop="1">
      <c r="A66" s="47" t="s">
        <v>24</v>
      </c>
      <c r="B66" s="37">
        <v>1</v>
      </c>
      <c r="C66" s="37">
        <v>45</v>
      </c>
      <c r="D66" s="37">
        <v>6</v>
      </c>
      <c r="E66" s="37">
        <v>3</v>
      </c>
      <c r="F66" s="37">
        <v>16</v>
      </c>
      <c r="G66" s="37">
        <v>7</v>
      </c>
      <c r="H66" s="37">
        <v>16</v>
      </c>
      <c r="I66" s="37">
        <v>19</v>
      </c>
      <c r="J66" s="4">
        <f>SUM(B66:I66)</f>
        <v>113</v>
      </c>
    </row>
    <row r="67" spans="1:10" ht="13.5" thickBot="1">
      <c r="A67" s="48"/>
      <c r="B67" s="14"/>
      <c r="C67" s="17">
        <f>(C66-B66)/B66</f>
        <v>44</v>
      </c>
      <c r="D67" s="17">
        <f>(D66-C66)/C66</f>
        <v>-0.8666666666666667</v>
      </c>
      <c r="E67" s="17">
        <f>(E66-D66)/D66</f>
        <v>-0.5</v>
      </c>
      <c r="F67" s="17">
        <f>(F66-E66)/E66</f>
        <v>4.333333333333333</v>
      </c>
      <c r="G67" s="17">
        <f>(G66-F66)/F66</f>
        <v>-0.5625</v>
      </c>
      <c r="H67" s="17">
        <f t="shared" ref="H67:I67" si="26">(H66-G66)/G66</f>
        <v>1.2857142857142858</v>
      </c>
      <c r="I67" s="17">
        <f t="shared" si="26"/>
        <v>0.1875</v>
      </c>
      <c r="J67" s="16"/>
    </row>
    <row r="68" spans="1:10" ht="13.5" thickTop="1">
      <c r="A68" s="51" t="s">
        <v>16</v>
      </c>
      <c r="B68" s="37">
        <v>30</v>
      </c>
      <c r="C68" s="37">
        <v>3525</v>
      </c>
      <c r="D68" s="37">
        <v>4431</v>
      </c>
      <c r="E68" s="37">
        <v>5282</v>
      </c>
      <c r="F68" s="37">
        <v>6830</v>
      </c>
      <c r="G68" s="37">
        <v>8453</v>
      </c>
      <c r="H68" s="37">
        <v>9413</v>
      </c>
      <c r="I68" s="37">
        <v>9844</v>
      </c>
      <c r="J68" s="4">
        <f>SUM(B68:I68)</f>
        <v>47808</v>
      </c>
    </row>
    <row r="69" spans="1:10" ht="13.5" thickBot="1">
      <c r="A69" s="50"/>
      <c r="B69" s="14"/>
      <c r="C69" s="18">
        <f>(C68-B68)/B68</f>
        <v>116.5</v>
      </c>
      <c r="D69" s="18">
        <f>(D68-C68)/C68</f>
        <v>0.2570212765957447</v>
      </c>
      <c r="E69" s="18">
        <f>(E68-D68)/D68</f>
        <v>0.19205596930715413</v>
      </c>
      <c r="F69" s="18">
        <f>(F68-E68)/E68</f>
        <v>0.29307080651268458</v>
      </c>
      <c r="G69" s="18">
        <f>(G68-F68)/F68</f>
        <v>0.2376281112737921</v>
      </c>
      <c r="H69" s="18">
        <f t="shared" ref="H69:I69" si="27">(H68-G68)/G68</f>
        <v>0.11356914704838519</v>
      </c>
      <c r="I69" s="18">
        <f t="shared" si="27"/>
        <v>4.5787740359077872E-2</v>
      </c>
      <c r="J69" s="16"/>
    </row>
    <row r="70" spans="1:10" ht="13.5" thickTop="1">
      <c r="A70" s="51" t="s">
        <v>18</v>
      </c>
      <c r="B70" s="37">
        <v>2</v>
      </c>
      <c r="C70" s="37">
        <v>293</v>
      </c>
      <c r="D70" s="37">
        <v>229</v>
      </c>
      <c r="E70" s="37">
        <v>152</v>
      </c>
      <c r="F70" s="37">
        <v>243</v>
      </c>
      <c r="G70" s="37">
        <v>685</v>
      </c>
      <c r="H70" s="37">
        <v>772</v>
      </c>
      <c r="I70" s="37">
        <v>868</v>
      </c>
      <c r="J70" s="4">
        <f>SUM(B70:I70)</f>
        <v>3244</v>
      </c>
    </row>
    <row r="71" spans="1:10" ht="13.5" thickBot="1">
      <c r="A71" s="50"/>
      <c r="B71" s="14"/>
      <c r="C71" s="15">
        <f>(C70-B70)/B70</f>
        <v>145.5</v>
      </c>
      <c r="D71" s="15">
        <f>(D70-C70)/C70</f>
        <v>-0.21843003412969283</v>
      </c>
      <c r="E71" s="15">
        <f>(E70-D70)/D70</f>
        <v>-0.33624454148471616</v>
      </c>
      <c r="F71" s="15">
        <f>(F70-E70)/E70</f>
        <v>0.59868421052631582</v>
      </c>
      <c r="G71" s="15">
        <f>(G70-F70)/F70</f>
        <v>1.8189300411522633</v>
      </c>
      <c r="H71" s="15">
        <f t="shared" ref="H71:I71" si="28">(H70-G70)/G70</f>
        <v>0.12700729927007298</v>
      </c>
      <c r="I71" s="15">
        <f t="shared" si="28"/>
        <v>0.12435233160621761</v>
      </c>
      <c r="J71" s="4">
        <f>SUM(B71:I71)</f>
        <v>147.6142993069405</v>
      </c>
    </row>
    <row r="72" spans="1:10" ht="13.5" thickTop="1">
      <c r="A72" s="47" t="s">
        <v>21</v>
      </c>
      <c r="B72" s="37"/>
      <c r="C72" s="37">
        <v>44</v>
      </c>
      <c r="D72" s="37">
        <v>47</v>
      </c>
      <c r="E72" s="37">
        <v>46</v>
      </c>
      <c r="F72" s="37">
        <v>44</v>
      </c>
      <c r="G72" s="37">
        <v>102</v>
      </c>
      <c r="H72" s="37">
        <v>187</v>
      </c>
      <c r="I72" s="37">
        <v>128</v>
      </c>
      <c r="J72" s="4">
        <f>SUM(B72:I72)</f>
        <v>598</v>
      </c>
    </row>
    <row r="73" spans="1:10" ht="13.5" thickBot="1">
      <c r="A73" s="48"/>
      <c r="B73" s="14"/>
      <c r="C73" s="15" t="e">
        <f>(C72-B72)/B72</f>
        <v>#DIV/0!</v>
      </c>
      <c r="D73" s="15">
        <f>(D72-C72)/C72</f>
        <v>6.8181818181818177E-2</v>
      </c>
      <c r="E73" s="15">
        <f>(E72-D72)/D72</f>
        <v>-2.1276595744680851E-2</v>
      </c>
      <c r="F73" s="15">
        <f>(F72-E72)/E72</f>
        <v>-4.3478260869565216E-2</v>
      </c>
      <c r="G73" s="15">
        <f>(G72-F72)/F72</f>
        <v>1.3181818181818181</v>
      </c>
      <c r="H73" s="15">
        <f t="shared" ref="H73:I73" si="29">(H72-G72)/G72</f>
        <v>0.83333333333333337</v>
      </c>
      <c r="I73" s="15">
        <f t="shared" si="29"/>
        <v>-0.31550802139037432</v>
      </c>
      <c r="J73" s="4" t="e">
        <f>SUM(B73:I73)</f>
        <v>#DIV/0!</v>
      </c>
    </row>
    <row r="74" spans="1:10" ht="13.5" thickTop="1">
      <c r="A74" s="51" t="s">
        <v>17</v>
      </c>
      <c r="B74" s="37">
        <v>1</v>
      </c>
      <c r="C74" s="37">
        <v>13</v>
      </c>
      <c r="D74" s="37">
        <v>44</v>
      </c>
      <c r="E74" s="37">
        <v>156</v>
      </c>
      <c r="F74" s="37">
        <v>232</v>
      </c>
      <c r="G74" s="37">
        <v>205</v>
      </c>
      <c r="H74" s="37">
        <v>238</v>
      </c>
      <c r="I74" s="37">
        <v>223</v>
      </c>
      <c r="J74" s="4">
        <f>SUM(B74:I74)</f>
        <v>1112</v>
      </c>
    </row>
    <row r="75" spans="1:10" ht="13.5" thickBot="1">
      <c r="A75" s="50"/>
      <c r="B75" s="14"/>
      <c r="C75" s="15">
        <f>(C74-B74)/B74</f>
        <v>12</v>
      </c>
      <c r="D75" s="15">
        <f>(D74-C74)/C74</f>
        <v>2.3846153846153846</v>
      </c>
      <c r="E75" s="15">
        <f>(E74-D74)/D74</f>
        <v>2.5454545454545454</v>
      </c>
      <c r="F75" s="15">
        <f>(F74-E74)/E74</f>
        <v>0.48717948717948717</v>
      </c>
      <c r="G75" s="15">
        <f>(G74-F74)/F74</f>
        <v>-0.11637931034482758</v>
      </c>
      <c r="H75" s="15">
        <f t="shared" ref="H75:I75" si="30">(H74-G74)/G74</f>
        <v>0.16097560975609757</v>
      </c>
      <c r="I75" s="15">
        <f t="shared" si="30"/>
        <v>-6.3025210084033612E-2</v>
      </c>
      <c r="J75" s="16"/>
    </row>
    <row r="76" spans="1:10" ht="13.5" thickTop="1">
      <c r="A76" s="47" t="s">
        <v>22</v>
      </c>
      <c r="B76" s="37"/>
      <c r="C76" s="37">
        <v>47</v>
      </c>
      <c r="D76" s="37">
        <v>85</v>
      </c>
      <c r="E76" s="37">
        <v>124</v>
      </c>
      <c r="F76" s="37">
        <v>186</v>
      </c>
      <c r="G76" s="37">
        <v>109</v>
      </c>
      <c r="H76" s="37">
        <v>159</v>
      </c>
      <c r="I76" s="37">
        <v>130</v>
      </c>
      <c r="J76" s="4">
        <f>SUM(B76:I76)</f>
        <v>840</v>
      </c>
    </row>
    <row r="77" spans="1:10" ht="13.5" thickBot="1">
      <c r="A77" s="48"/>
      <c r="B77" s="14"/>
      <c r="C77" s="17" t="e">
        <f>(C76-B76)/B76</f>
        <v>#DIV/0!</v>
      </c>
      <c r="D77" s="17">
        <f>(D76-C76)/C76</f>
        <v>0.80851063829787229</v>
      </c>
      <c r="E77" s="17">
        <f>(E76-D76)/D76</f>
        <v>0.45882352941176469</v>
      </c>
      <c r="F77" s="17">
        <f>(F76-E76)/E76</f>
        <v>0.5</v>
      </c>
      <c r="G77" s="17">
        <f>(G76-F76)/F76</f>
        <v>-0.41397849462365593</v>
      </c>
      <c r="H77" s="17">
        <f t="shared" ref="H77:I77" si="31">(H76-G76)/G76</f>
        <v>0.45871559633027525</v>
      </c>
      <c r="I77" s="17">
        <f t="shared" si="31"/>
        <v>-0.18238993710691823</v>
      </c>
      <c r="J77" s="16"/>
    </row>
    <row r="78" spans="1:10" ht="13.5" thickTop="1">
      <c r="A78" s="68" t="s">
        <v>15</v>
      </c>
      <c r="B78" s="37"/>
      <c r="C78" s="37"/>
      <c r="D78" s="37"/>
      <c r="E78" s="37"/>
      <c r="F78" s="37"/>
      <c r="G78" s="37"/>
      <c r="H78" s="37">
        <v>1</v>
      </c>
      <c r="I78" s="37"/>
      <c r="J78" s="4">
        <f>SUM(B78:I78)</f>
        <v>1</v>
      </c>
    </row>
    <row r="79" spans="1:10" ht="13.5" thickBot="1">
      <c r="A79" s="48"/>
      <c r="B79" s="14"/>
      <c r="C79" s="17" t="e">
        <f>(C78-B78)/B78</f>
        <v>#DIV/0!</v>
      </c>
      <c r="D79" s="17" t="e">
        <f>(D78-C78)/C78</f>
        <v>#DIV/0!</v>
      </c>
      <c r="E79" s="17" t="e">
        <f>(E78-D78)/D78</f>
        <v>#DIV/0!</v>
      </c>
      <c r="F79" s="17" t="e">
        <f>(F78-E78)/E78</f>
        <v>#DIV/0!</v>
      </c>
      <c r="G79" s="17" t="e">
        <f>(G78-F78)/F78</f>
        <v>#DIV/0!</v>
      </c>
      <c r="H79" s="17" t="e">
        <f t="shared" ref="H79:I79" si="32">(H78-G78)/G78</f>
        <v>#DIV/0!</v>
      </c>
      <c r="I79" s="17">
        <f t="shared" si="32"/>
        <v>-1</v>
      </c>
      <c r="J79" s="16"/>
    </row>
    <row r="80" spans="1:10" ht="13.5" thickTop="1">
      <c r="A80" s="52" t="s">
        <v>1</v>
      </c>
      <c r="B80" s="45">
        <f>B64+B66+B68+B72+B74+B76+B78+B70</f>
        <v>88</v>
      </c>
      <c r="C80" s="45">
        <f t="shared" ref="C80:J80" si="33">C64+C66+C68+C72+C74+C76+C78+C70</f>
        <v>6102</v>
      </c>
      <c r="D80" s="45">
        <f t="shared" si="33"/>
        <v>7984</v>
      </c>
      <c r="E80" s="45">
        <f t="shared" si="33"/>
        <v>9778</v>
      </c>
      <c r="F80" s="45">
        <f t="shared" si="33"/>
        <v>12496</v>
      </c>
      <c r="G80" s="45">
        <f t="shared" si="33"/>
        <v>16357</v>
      </c>
      <c r="H80" s="45">
        <f t="shared" si="33"/>
        <v>18064</v>
      </c>
      <c r="I80" s="45">
        <f t="shared" si="33"/>
        <v>18661</v>
      </c>
      <c r="J80" s="45">
        <f t="shared" si="33"/>
        <v>89530</v>
      </c>
    </row>
    <row r="81" spans="1:14" ht="13.5" thickBot="1">
      <c r="A81" s="49"/>
      <c r="B81" s="14"/>
      <c r="C81" s="15">
        <f>(C80-B80)/B80</f>
        <v>68.340909090909093</v>
      </c>
      <c r="D81" s="15">
        <f>(D80-C80)/C80</f>
        <v>0.30842346771550311</v>
      </c>
      <c r="E81" s="15">
        <f>(E80-D80)/D80</f>
        <v>0.22469939879759518</v>
      </c>
      <c r="F81" s="15">
        <f>(F80-E80)/E80</f>
        <v>0.27797095520556353</v>
      </c>
      <c r="G81" s="15">
        <f>(G80-F80)/F80</f>
        <v>0.30897887323943662</v>
      </c>
      <c r="H81" s="15">
        <f t="shared" ref="H81:I81" si="34">(H80-G80)/G80</f>
        <v>0.10435899003484747</v>
      </c>
      <c r="I81" s="15">
        <f t="shared" si="34"/>
        <v>3.3049158547387068E-2</v>
      </c>
      <c r="J81" s="16"/>
    </row>
    <row r="82" spans="1:14" ht="13.5" thickTop="1">
      <c r="A82" s="70"/>
      <c r="B82" s="3"/>
      <c r="C82" s="69"/>
      <c r="D82" s="69"/>
      <c r="E82" s="69"/>
      <c r="F82" s="69"/>
      <c r="G82" s="69"/>
      <c r="H82" s="69"/>
      <c r="I82" s="3"/>
      <c r="J82" s="3"/>
      <c r="K82" s="3"/>
      <c r="L82" s="3"/>
      <c r="M82" s="3"/>
      <c r="N82" s="3"/>
    </row>
    <row r="83" spans="1:14">
      <c r="A83" s="70"/>
      <c r="B83" s="3"/>
      <c r="C83" s="69"/>
      <c r="D83" s="69"/>
      <c r="E83" s="69"/>
      <c r="F83" s="69"/>
      <c r="G83" s="69"/>
      <c r="H83" s="69"/>
      <c r="I83" s="3"/>
      <c r="J83" s="3"/>
      <c r="K83" s="3"/>
      <c r="L83" s="3"/>
      <c r="M83" s="3"/>
      <c r="N83" s="3"/>
    </row>
    <row r="84" spans="1:14">
      <c r="A84" s="70"/>
      <c r="B84" s="3"/>
      <c r="C84" s="69"/>
      <c r="D84" s="69"/>
      <c r="E84" s="69"/>
      <c r="F84" s="69"/>
      <c r="G84" s="69"/>
      <c r="H84" s="69"/>
      <c r="I84" s="3"/>
      <c r="J84" s="3"/>
      <c r="K84" s="3"/>
      <c r="L84" s="3"/>
      <c r="M84" s="3"/>
      <c r="N84" s="3"/>
    </row>
    <row r="85" spans="1:1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3"/>
      <c r="N88" s="3"/>
    </row>
    <row r="89" spans="1:14">
      <c r="A89" s="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3"/>
      <c r="N89" s="3"/>
    </row>
    <row r="90" spans="1:14">
      <c r="A90" s="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3"/>
      <c r="N90" s="3"/>
    </row>
    <row r="91" spans="1:14">
      <c r="A91" s="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3"/>
      <c r="N91" s="3"/>
    </row>
    <row r="92" spans="1:14">
      <c r="A92" s="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3"/>
      <c r="N92" s="3"/>
    </row>
    <row r="93" spans="1:14">
      <c r="A93" s="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3"/>
      <c r="N93" s="3"/>
    </row>
    <row r="94" spans="1:14">
      <c r="A94" s="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3"/>
      <c r="N94" s="3"/>
    </row>
    <row r="95" spans="1:14">
      <c r="A95" s="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3"/>
      <c r="N95" s="3"/>
    </row>
    <row r="96" spans="1:14">
      <c r="A96" s="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3"/>
      <c r="N96" s="3"/>
    </row>
    <row r="97" spans="1:1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64"/>
      <c r="B100" s="65"/>
      <c r="C100" s="65"/>
      <c r="D100" s="65"/>
      <c r="E100" s="65"/>
      <c r="F100" s="65"/>
      <c r="G100" s="65"/>
      <c r="H100" s="65"/>
      <c r="I100" s="65"/>
      <c r="J100" s="75"/>
      <c r="K100" s="3"/>
      <c r="L100" s="3"/>
      <c r="M100" s="3"/>
      <c r="N100" s="3"/>
    </row>
    <row r="101" spans="1:14">
      <c r="A101" s="64"/>
      <c r="B101" s="65"/>
      <c r="C101" s="65"/>
      <c r="D101" s="65"/>
      <c r="E101" s="65"/>
      <c r="F101" s="65"/>
      <c r="G101" s="65"/>
      <c r="H101" s="65"/>
      <c r="I101" s="65"/>
      <c r="J101" s="75"/>
      <c r="K101" s="3"/>
      <c r="L101" s="3"/>
      <c r="M101" s="3"/>
      <c r="N101" s="3"/>
    </row>
    <row r="102" spans="1:14">
      <c r="A102" s="64"/>
      <c r="B102" s="65"/>
      <c r="C102" s="65"/>
      <c r="D102" s="65"/>
      <c r="E102" s="65"/>
      <c r="F102" s="65"/>
      <c r="G102" s="65"/>
      <c r="H102" s="65"/>
      <c r="I102" s="65"/>
      <c r="J102" s="75"/>
      <c r="K102" s="3"/>
      <c r="L102" s="3"/>
      <c r="M102" s="3"/>
      <c r="N102" s="3"/>
    </row>
    <row r="103" spans="1:14">
      <c r="A103" s="64"/>
      <c r="B103" s="65"/>
      <c r="C103" s="65"/>
      <c r="D103" s="65"/>
      <c r="E103" s="65"/>
      <c r="F103" s="65"/>
      <c r="G103" s="65"/>
      <c r="H103" s="65"/>
      <c r="I103" s="65"/>
      <c r="J103" s="75"/>
      <c r="K103" s="3"/>
      <c r="L103" s="3"/>
      <c r="M103" s="3"/>
      <c r="N103" s="3"/>
    </row>
    <row r="104" spans="1:14">
      <c r="A104" s="76"/>
      <c r="B104" s="65"/>
      <c r="C104" s="65"/>
      <c r="D104" s="65"/>
      <c r="E104" s="65"/>
      <c r="F104" s="65"/>
      <c r="G104" s="65"/>
      <c r="H104" s="65"/>
      <c r="I104" s="65"/>
      <c r="J104" s="75"/>
      <c r="K104" s="3"/>
      <c r="L104" s="3"/>
      <c r="M104" s="3"/>
      <c r="N104" s="3"/>
    </row>
    <row r="105" spans="1:14">
      <c r="A105" s="64"/>
      <c r="B105" s="65"/>
      <c r="C105" s="65"/>
      <c r="D105" s="65"/>
      <c r="E105" s="65"/>
      <c r="F105" s="65"/>
      <c r="G105" s="65"/>
      <c r="H105" s="65"/>
      <c r="I105" s="65"/>
      <c r="J105" s="75"/>
      <c r="K105" s="3"/>
      <c r="L105" s="3"/>
      <c r="M105" s="3"/>
      <c r="N105" s="3"/>
    </row>
    <row r="106" spans="1:14">
      <c r="A106" s="77"/>
      <c r="B106" s="65"/>
      <c r="C106" s="65"/>
      <c r="D106" s="65"/>
      <c r="E106" s="65"/>
      <c r="F106" s="65"/>
      <c r="G106" s="65"/>
      <c r="H106" s="65"/>
      <c r="I106" s="65"/>
      <c r="J106" s="75"/>
      <c r="K106" s="3"/>
      <c r="L106" s="3"/>
      <c r="M106" s="3"/>
      <c r="N106" s="3"/>
    </row>
    <row r="107" spans="1:14">
      <c r="A107" s="64"/>
      <c r="B107" s="65"/>
      <c r="C107" s="65"/>
      <c r="D107" s="65"/>
      <c r="E107" s="65"/>
      <c r="F107" s="65"/>
      <c r="G107" s="65"/>
      <c r="H107" s="65"/>
      <c r="I107" s="65"/>
      <c r="J107" s="75"/>
      <c r="K107" s="3"/>
      <c r="L107" s="3"/>
      <c r="M107" s="3"/>
      <c r="N107" s="3"/>
    </row>
    <row r="108" spans="1:14">
      <c r="A108" s="64"/>
      <c r="B108" s="65"/>
      <c r="C108" s="65"/>
      <c r="D108" s="65"/>
      <c r="E108" s="65"/>
      <c r="F108" s="65"/>
      <c r="G108" s="65"/>
      <c r="H108" s="65"/>
      <c r="I108" s="65"/>
      <c r="J108" s="75"/>
      <c r="K108" s="3"/>
      <c r="L108" s="3"/>
      <c r="M108" s="3"/>
      <c r="N108" s="3"/>
    </row>
    <row r="109" spans="1:14">
      <c r="A109" s="64"/>
      <c r="B109" s="65"/>
      <c r="C109" s="65"/>
      <c r="D109" s="65"/>
      <c r="E109" s="65"/>
      <c r="F109" s="65"/>
      <c r="G109" s="65"/>
      <c r="H109" s="65"/>
      <c r="I109" s="65"/>
      <c r="J109" s="75"/>
      <c r="K109" s="3"/>
      <c r="L109" s="3"/>
      <c r="M109" s="3"/>
      <c r="N109" s="3"/>
    </row>
    <row r="110" spans="1:14">
      <c r="A110" s="3"/>
      <c r="B110" s="65"/>
      <c r="C110" s="65"/>
      <c r="D110" s="65"/>
      <c r="E110" s="65"/>
      <c r="F110" s="65"/>
      <c r="G110" s="65"/>
      <c r="H110" s="65"/>
      <c r="I110" s="65"/>
      <c r="J110" s="75"/>
      <c r="K110" s="3"/>
      <c r="L110" s="3"/>
      <c r="M110" s="3"/>
      <c r="N110" s="3"/>
    </row>
    <row r="111" spans="1:1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62"/>
      <c r="B113" s="63"/>
      <c r="C113" s="63"/>
      <c r="D113" s="63"/>
      <c r="E113" s="63"/>
      <c r="F113" s="63"/>
      <c r="G113" s="63"/>
      <c r="H113" s="63"/>
      <c r="I113" s="63"/>
      <c r="J113" s="3"/>
      <c r="K113" s="3"/>
      <c r="L113" s="3"/>
      <c r="M113" s="3"/>
      <c r="N113" s="3"/>
    </row>
    <row r="114" spans="1:14">
      <c r="A114" s="64"/>
      <c r="B114" s="65"/>
      <c r="C114" s="65"/>
      <c r="D114" s="65"/>
      <c r="E114" s="65"/>
      <c r="F114" s="65"/>
      <c r="G114" s="65"/>
      <c r="H114" s="65"/>
      <c r="I114" s="65"/>
      <c r="J114" s="3"/>
      <c r="K114" s="3"/>
      <c r="L114" s="3"/>
      <c r="M114" s="3"/>
      <c r="N114" s="3"/>
    </row>
    <row r="115" spans="1:14">
      <c r="A115" s="64"/>
      <c r="B115" s="65"/>
      <c r="C115" s="65"/>
      <c r="D115" s="65"/>
      <c r="E115" s="65"/>
      <c r="F115" s="65"/>
      <c r="G115" s="65"/>
      <c r="H115" s="65"/>
      <c r="I115" s="65"/>
      <c r="J115" s="3"/>
      <c r="K115" s="3"/>
      <c r="L115" s="3"/>
      <c r="M115" s="3"/>
      <c r="N115" s="3"/>
    </row>
    <row r="116" spans="1:14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3"/>
      <c r="M116" s="3"/>
      <c r="N116" s="3"/>
    </row>
    <row r="117" spans="1:14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3"/>
      <c r="M117" s="3"/>
      <c r="N117" s="3"/>
    </row>
    <row r="118" spans="1:14">
      <c r="A118" s="76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3"/>
      <c r="M118" s="3"/>
      <c r="N118" s="3"/>
    </row>
    <row r="119" spans="1:14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3"/>
      <c r="M119" s="3"/>
      <c r="N119" s="3"/>
    </row>
    <row r="120" spans="1:14">
      <c r="A120" s="77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3"/>
      <c r="M120" s="3"/>
      <c r="N120" s="3"/>
    </row>
    <row r="121" spans="1:14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3"/>
      <c r="M121" s="3"/>
      <c r="N121" s="3"/>
    </row>
    <row r="122" spans="1:14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3"/>
      <c r="M122" s="3"/>
      <c r="N122" s="3"/>
    </row>
    <row r="123" spans="1:14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3"/>
      <c r="M123" s="3"/>
      <c r="N123" s="3"/>
    </row>
    <row r="124" spans="1:14">
      <c r="A124" s="66"/>
      <c r="B124" s="67"/>
      <c r="C124" s="67"/>
      <c r="D124" s="67"/>
      <c r="E124" s="67"/>
      <c r="F124" s="67"/>
      <c r="G124" s="67"/>
      <c r="H124" s="67"/>
      <c r="I124" s="67"/>
      <c r="J124" s="65"/>
      <c r="K124" s="65"/>
      <c r="L124" s="3"/>
      <c r="M124" s="3"/>
      <c r="N124" s="3"/>
    </row>
    <row r="125" spans="1:14">
      <c r="A125" s="3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3"/>
      <c r="M125" s="3"/>
      <c r="N125" s="3"/>
    </row>
    <row r="126" spans="1:14">
      <c r="A126" s="3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3"/>
      <c r="M126" s="3"/>
      <c r="N126" s="3"/>
    </row>
    <row r="127" spans="1:14">
      <c r="A127" s="3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3"/>
      <c r="M127" s="3"/>
      <c r="N127" s="3"/>
    </row>
    <row r="128" spans="1:1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</sheetData>
  <mergeCells count="29">
    <mergeCell ref="A72:A73"/>
    <mergeCell ref="A74:A75"/>
    <mergeCell ref="A76:A77"/>
    <mergeCell ref="A78:A79"/>
    <mergeCell ref="A80:A81"/>
    <mergeCell ref="A56:A57"/>
    <mergeCell ref="A58:A59"/>
    <mergeCell ref="A64:A65"/>
    <mergeCell ref="A66:A67"/>
    <mergeCell ref="A68:A69"/>
    <mergeCell ref="A70:A71"/>
    <mergeCell ref="A44:A45"/>
    <mergeCell ref="A46:A47"/>
    <mergeCell ref="A48:A49"/>
    <mergeCell ref="A50:A51"/>
    <mergeCell ref="A52:A53"/>
    <mergeCell ref="A54:A55"/>
    <mergeCell ref="A28:A29"/>
    <mergeCell ref="A30:A31"/>
    <mergeCell ref="A32:A33"/>
    <mergeCell ref="A34:A35"/>
    <mergeCell ref="A36:A37"/>
    <mergeCell ref="A42:A43"/>
    <mergeCell ref="A16:A17"/>
    <mergeCell ref="A18:A19"/>
    <mergeCell ref="A20:A21"/>
    <mergeCell ref="A22:A23"/>
    <mergeCell ref="A24:A25"/>
    <mergeCell ref="A26:A27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topLeftCell="A72" workbookViewId="0">
      <selection activeCell="D99" sqref="D99"/>
    </sheetView>
  </sheetViews>
  <sheetFormatPr defaultRowHeight="12.75"/>
  <cols>
    <col min="1" max="1" width="27.7109375" customWidth="1"/>
    <col min="2" max="2" width="11.28515625" bestFit="1" customWidth="1"/>
    <col min="3" max="11" width="10.140625" customWidth="1"/>
    <col min="12" max="12" width="9.5703125" bestFit="1" customWidth="1"/>
  </cols>
  <sheetData>
    <row r="1" spans="1:12">
      <c r="A1" s="11"/>
    </row>
    <row r="2" spans="1:12" ht="25.5" customHeight="1">
      <c r="B2" s="54" t="s">
        <v>4</v>
      </c>
      <c r="C2" s="55"/>
      <c r="D2" s="54" t="s">
        <v>5</v>
      </c>
      <c r="E2" s="55"/>
      <c r="F2" s="54" t="s">
        <v>6</v>
      </c>
      <c r="G2" s="55"/>
      <c r="H2" s="54" t="s">
        <v>7</v>
      </c>
      <c r="I2" s="55"/>
      <c r="J2" s="54" t="s">
        <v>8</v>
      </c>
      <c r="K2" s="55"/>
    </row>
    <row r="3" spans="1:12">
      <c r="A3" s="1" t="s">
        <v>2</v>
      </c>
      <c r="B3" s="20" t="s">
        <v>9</v>
      </c>
      <c r="C3" s="20" t="s">
        <v>10</v>
      </c>
      <c r="D3" s="20" t="s">
        <v>9</v>
      </c>
      <c r="E3" s="20" t="s">
        <v>10</v>
      </c>
      <c r="F3" s="20" t="s">
        <v>9</v>
      </c>
      <c r="G3" s="20" t="s">
        <v>10</v>
      </c>
      <c r="H3" s="20" t="s">
        <v>9</v>
      </c>
      <c r="I3" s="20" t="s">
        <v>10</v>
      </c>
      <c r="J3" s="20" t="s">
        <v>9</v>
      </c>
      <c r="K3" s="20" t="s">
        <v>10</v>
      </c>
      <c r="L3" s="1" t="s">
        <v>1</v>
      </c>
    </row>
    <row r="4" spans="1:12">
      <c r="A4" s="1" t="s">
        <v>11</v>
      </c>
      <c r="B4" s="2">
        <v>92</v>
      </c>
      <c r="C4" s="2">
        <v>1842</v>
      </c>
      <c r="D4" s="2">
        <v>172</v>
      </c>
      <c r="E4" s="2">
        <v>4367</v>
      </c>
      <c r="F4" s="2">
        <v>207</v>
      </c>
      <c r="G4" s="2">
        <v>5365</v>
      </c>
      <c r="H4" s="2">
        <v>198</v>
      </c>
      <c r="I4" s="2">
        <v>6575</v>
      </c>
      <c r="J4" s="2">
        <v>542</v>
      </c>
      <c r="K4" s="2">
        <v>8217</v>
      </c>
      <c r="L4" s="4">
        <f>SUM(B4:K4)</f>
        <v>27577</v>
      </c>
    </row>
    <row r="5" spans="1:12">
      <c r="A5" s="5" t="s">
        <v>12</v>
      </c>
      <c r="B5" s="2">
        <v>43</v>
      </c>
      <c r="C5" s="2">
        <v>1136</v>
      </c>
      <c r="D5" s="2">
        <v>1242</v>
      </c>
      <c r="E5" s="2">
        <v>2565</v>
      </c>
      <c r="F5" s="2">
        <v>3159</v>
      </c>
      <c r="G5" s="2">
        <v>3995</v>
      </c>
      <c r="H5" s="2">
        <v>4527</v>
      </c>
      <c r="I5" s="2">
        <v>4429</v>
      </c>
      <c r="J5" s="2">
        <v>5695</v>
      </c>
      <c r="K5" s="2">
        <v>6134</v>
      </c>
      <c r="L5" s="4">
        <f>SUM(B5:K5)</f>
        <v>32925</v>
      </c>
    </row>
    <row r="6" spans="1:12">
      <c r="A6" s="1" t="s">
        <v>13</v>
      </c>
      <c r="B6" s="2">
        <v>743</v>
      </c>
      <c r="C6" s="2"/>
      <c r="D6" s="2">
        <v>2536</v>
      </c>
      <c r="E6" s="2"/>
      <c r="F6" s="2">
        <v>2899</v>
      </c>
      <c r="G6" s="2"/>
      <c r="H6" s="2">
        <v>3976</v>
      </c>
      <c r="I6" s="2"/>
      <c r="J6" s="2">
        <v>5745</v>
      </c>
      <c r="K6" s="2"/>
      <c r="L6" s="4">
        <f>SUM(B6:K6)</f>
        <v>15899</v>
      </c>
    </row>
    <row r="7" spans="1:12">
      <c r="A7" s="1" t="s">
        <v>1</v>
      </c>
      <c r="B7" s="4">
        <f>SUM(B4:B6)</f>
        <v>878</v>
      </c>
      <c r="C7" s="4">
        <f t="shared" ref="C7:K7" si="0">SUM(C4:C6)</f>
        <v>2978</v>
      </c>
      <c r="D7" s="4">
        <f t="shared" si="0"/>
        <v>3950</v>
      </c>
      <c r="E7" s="4">
        <f t="shared" si="0"/>
        <v>6932</v>
      </c>
      <c r="F7" s="4">
        <f t="shared" si="0"/>
        <v>6265</v>
      </c>
      <c r="G7" s="4">
        <f t="shared" si="0"/>
        <v>9360</v>
      </c>
      <c r="H7" s="4">
        <f t="shared" si="0"/>
        <v>8701</v>
      </c>
      <c r="I7" s="4">
        <f t="shared" si="0"/>
        <v>11004</v>
      </c>
      <c r="J7" s="4">
        <f t="shared" si="0"/>
        <v>11982</v>
      </c>
      <c r="K7" s="4">
        <f t="shared" si="0"/>
        <v>14351</v>
      </c>
      <c r="L7" s="4">
        <f>SUM(B7:K7)</f>
        <v>76401</v>
      </c>
    </row>
    <row r="9" spans="1:12" s="6" customFormat="1"/>
    <row r="10" spans="1:12" s="6" customFormat="1"/>
    <row r="11" spans="1:12" s="6" customFormat="1">
      <c r="A11" s="6" t="s">
        <v>3</v>
      </c>
      <c r="B11" s="7" t="s">
        <v>9</v>
      </c>
      <c r="C11" s="7" t="s">
        <v>10</v>
      </c>
      <c r="D11" s="7"/>
      <c r="E11" s="7"/>
    </row>
    <row r="12" spans="1:12" s="6" customFormat="1">
      <c r="A12" s="3" t="s">
        <v>4</v>
      </c>
      <c r="B12" s="2">
        <v>92</v>
      </c>
      <c r="C12" s="2">
        <v>1842</v>
      </c>
      <c r="D12" s="7"/>
      <c r="E12" s="7"/>
    </row>
    <row r="13" spans="1:12" s="6" customFormat="1">
      <c r="A13" s="6" t="s">
        <v>5</v>
      </c>
      <c r="B13" s="2">
        <v>172</v>
      </c>
      <c r="C13" s="2">
        <v>4367</v>
      </c>
      <c r="D13" s="7"/>
      <c r="E13" s="7"/>
    </row>
    <row r="14" spans="1:12" s="6" customFormat="1">
      <c r="A14" s="3" t="s">
        <v>6</v>
      </c>
      <c r="B14" s="2">
        <v>207</v>
      </c>
      <c r="C14" s="2">
        <v>5365</v>
      </c>
      <c r="D14" s="7"/>
      <c r="E14" s="7"/>
    </row>
    <row r="15" spans="1:12" s="6" customFormat="1">
      <c r="A15" s="6" t="s">
        <v>7</v>
      </c>
      <c r="B15" s="2">
        <v>198</v>
      </c>
      <c r="C15" s="2">
        <v>6575</v>
      </c>
    </row>
    <row r="16" spans="1:12" s="6" customFormat="1">
      <c r="A16" s="6" t="s">
        <v>8</v>
      </c>
      <c r="B16" s="2">
        <v>542</v>
      </c>
      <c r="C16" s="2">
        <v>8217</v>
      </c>
    </row>
    <row r="17" spans="1:8" s="6" customFormat="1"/>
    <row r="18" spans="1:8" s="6" customFormat="1"/>
    <row r="19" spans="1:8" s="6" customFormat="1">
      <c r="A19" s="6" t="s">
        <v>14</v>
      </c>
      <c r="B19" s="7" t="s">
        <v>9</v>
      </c>
      <c r="C19" s="7" t="s">
        <v>10</v>
      </c>
    </row>
    <row r="20" spans="1:8">
      <c r="A20" s="3" t="s">
        <v>4</v>
      </c>
      <c r="B20" s="2">
        <v>43</v>
      </c>
      <c r="C20" s="2">
        <v>1136</v>
      </c>
    </row>
    <row r="21" spans="1:8">
      <c r="A21" s="6" t="s">
        <v>5</v>
      </c>
      <c r="B21" s="2">
        <v>1242</v>
      </c>
      <c r="C21" s="2">
        <v>2565</v>
      </c>
    </row>
    <row r="22" spans="1:8">
      <c r="A22" s="3" t="s">
        <v>6</v>
      </c>
      <c r="B22" s="2">
        <v>3159</v>
      </c>
      <c r="C22" s="2">
        <v>3995</v>
      </c>
    </row>
    <row r="23" spans="1:8">
      <c r="A23" s="6" t="s">
        <v>7</v>
      </c>
      <c r="B23" s="2">
        <v>4527</v>
      </c>
      <c r="C23" s="2">
        <v>4429</v>
      </c>
    </row>
    <row r="24" spans="1:8">
      <c r="A24" s="6" t="s">
        <v>8</v>
      </c>
      <c r="B24" s="2">
        <v>5695</v>
      </c>
      <c r="C24" s="2">
        <v>6134</v>
      </c>
    </row>
    <row r="27" spans="1:8">
      <c r="A27" s="1" t="s">
        <v>16</v>
      </c>
      <c r="B27" s="1" t="s">
        <v>9</v>
      </c>
      <c r="C27" s="1" t="s">
        <v>10</v>
      </c>
      <c r="D27" s="6"/>
      <c r="F27" s="57" t="s">
        <v>39</v>
      </c>
      <c r="G27" s="57" t="s">
        <v>9</v>
      </c>
      <c r="H27" s="57" t="s">
        <v>10</v>
      </c>
    </row>
    <row r="28" spans="1:8">
      <c r="A28" s="5">
        <v>2006</v>
      </c>
      <c r="B28" s="2">
        <v>1</v>
      </c>
      <c r="C28" s="2">
        <v>30</v>
      </c>
      <c r="D28" s="6"/>
      <c r="F28" s="78">
        <v>2006</v>
      </c>
      <c r="G28" s="29">
        <v>1</v>
      </c>
      <c r="H28" s="29">
        <v>30</v>
      </c>
    </row>
    <row r="29" spans="1:8">
      <c r="A29" s="1">
        <v>2007</v>
      </c>
      <c r="B29" s="2">
        <v>138</v>
      </c>
      <c r="C29" s="2">
        <v>3525</v>
      </c>
      <c r="D29" s="6"/>
      <c r="F29" s="78">
        <v>2007</v>
      </c>
      <c r="G29" s="29">
        <v>138</v>
      </c>
      <c r="H29" s="29">
        <v>3525</v>
      </c>
    </row>
    <row r="30" spans="1:8">
      <c r="A30" s="5">
        <v>2008</v>
      </c>
      <c r="B30" s="2">
        <v>219</v>
      </c>
      <c r="C30" s="2">
        <v>4431</v>
      </c>
      <c r="D30" s="6"/>
      <c r="F30" s="78">
        <v>2008</v>
      </c>
      <c r="G30" s="29">
        <v>219</v>
      </c>
      <c r="H30" s="29">
        <v>4431</v>
      </c>
    </row>
    <row r="31" spans="1:8">
      <c r="A31" s="1">
        <v>2009</v>
      </c>
      <c r="B31" s="2">
        <v>135</v>
      </c>
      <c r="C31" s="2">
        <v>5282</v>
      </c>
      <c r="D31" s="6"/>
      <c r="F31" s="78">
        <v>2009</v>
      </c>
      <c r="G31" s="29">
        <v>135</v>
      </c>
      <c r="H31" s="29">
        <v>5282</v>
      </c>
    </row>
    <row r="32" spans="1:8">
      <c r="A32" s="5">
        <v>2010</v>
      </c>
      <c r="B32" s="2">
        <v>240</v>
      </c>
      <c r="C32" s="2">
        <v>6830</v>
      </c>
      <c r="D32" s="6"/>
      <c r="F32" s="78">
        <v>2010</v>
      </c>
      <c r="G32" s="29">
        <v>240</v>
      </c>
      <c r="H32" s="29">
        <v>6830</v>
      </c>
    </row>
    <row r="33" spans="1:8">
      <c r="A33" s="1">
        <v>2011</v>
      </c>
      <c r="B33" s="2">
        <v>540</v>
      </c>
      <c r="C33" s="2">
        <v>8453</v>
      </c>
      <c r="D33" s="6"/>
      <c r="F33" s="78">
        <v>2011</v>
      </c>
      <c r="G33" s="29">
        <v>540</v>
      </c>
      <c r="H33" s="29">
        <v>8453</v>
      </c>
    </row>
    <row r="34" spans="1:8">
      <c r="A34" s="1">
        <v>2012</v>
      </c>
      <c r="B34" s="2">
        <v>842</v>
      </c>
      <c r="C34" s="2">
        <v>9413</v>
      </c>
      <c r="F34" s="78">
        <v>2012</v>
      </c>
      <c r="G34" s="29">
        <v>842</v>
      </c>
      <c r="H34" s="29">
        <v>9413</v>
      </c>
    </row>
    <row r="35" spans="1:8">
      <c r="A35" s="1">
        <v>2013</v>
      </c>
      <c r="B35" s="2">
        <v>726</v>
      </c>
      <c r="C35" s="2">
        <v>9844</v>
      </c>
      <c r="F35" s="78">
        <v>2013</v>
      </c>
      <c r="G35" s="29">
        <v>726</v>
      </c>
      <c r="H35" s="29">
        <v>9844</v>
      </c>
    </row>
    <row r="36" spans="1:8">
      <c r="F36" s="78">
        <v>2014</v>
      </c>
      <c r="G36" s="29">
        <v>915</v>
      </c>
      <c r="H36" s="29">
        <v>2956</v>
      </c>
    </row>
    <row r="38" spans="1:8">
      <c r="A38" s="1" t="s">
        <v>18</v>
      </c>
      <c r="B38" s="1" t="s">
        <v>9</v>
      </c>
      <c r="C38" s="1" t="s">
        <v>10</v>
      </c>
      <c r="F38" s="57" t="s">
        <v>39</v>
      </c>
      <c r="G38" s="57" t="s">
        <v>9</v>
      </c>
      <c r="H38" s="57" t="s">
        <v>10</v>
      </c>
    </row>
    <row r="39" spans="1:8">
      <c r="A39" s="5">
        <v>2006</v>
      </c>
      <c r="B39" s="2"/>
      <c r="C39" s="2">
        <v>2</v>
      </c>
      <c r="F39" s="78">
        <v>2006</v>
      </c>
      <c r="G39" s="29"/>
      <c r="H39" s="29">
        <v>2</v>
      </c>
    </row>
    <row r="40" spans="1:8">
      <c r="A40" s="1">
        <v>2007</v>
      </c>
      <c r="B40" s="2">
        <v>11</v>
      </c>
      <c r="C40" s="2">
        <v>293</v>
      </c>
      <c r="F40" s="78">
        <v>2007</v>
      </c>
      <c r="G40" s="29">
        <v>11</v>
      </c>
      <c r="H40" s="29">
        <v>293</v>
      </c>
    </row>
    <row r="41" spans="1:8">
      <c r="A41" s="5">
        <v>2008</v>
      </c>
      <c r="B41" s="2">
        <v>17</v>
      </c>
      <c r="C41" s="2">
        <v>229</v>
      </c>
      <c r="F41" s="78">
        <v>2008</v>
      </c>
      <c r="G41" s="29">
        <v>17</v>
      </c>
      <c r="H41" s="29">
        <v>229</v>
      </c>
    </row>
    <row r="42" spans="1:8">
      <c r="A42" s="1">
        <v>2009</v>
      </c>
      <c r="B42" s="2">
        <v>8</v>
      </c>
      <c r="C42" s="2">
        <v>152</v>
      </c>
      <c r="F42" s="78">
        <v>2009</v>
      </c>
      <c r="G42" s="29">
        <v>8</v>
      </c>
      <c r="H42" s="29">
        <v>152</v>
      </c>
    </row>
    <row r="43" spans="1:8">
      <c r="A43" s="5">
        <v>2010</v>
      </c>
      <c r="B43" s="2">
        <v>25</v>
      </c>
      <c r="C43" s="2">
        <v>243</v>
      </c>
      <c r="F43" s="78">
        <v>2010</v>
      </c>
      <c r="G43" s="29">
        <v>25</v>
      </c>
      <c r="H43" s="29">
        <v>243</v>
      </c>
    </row>
    <row r="44" spans="1:8">
      <c r="A44" s="1">
        <v>2011</v>
      </c>
      <c r="B44" s="2">
        <v>149</v>
      </c>
      <c r="C44" s="2">
        <v>685</v>
      </c>
      <c r="F44" s="78">
        <v>2011</v>
      </c>
      <c r="G44" s="29">
        <v>149</v>
      </c>
      <c r="H44" s="29">
        <v>685</v>
      </c>
    </row>
    <row r="45" spans="1:8">
      <c r="A45" s="1">
        <v>2012</v>
      </c>
      <c r="B45" s="2">
        <v>182</v>
      </c>
      <c r="C45" s="2">
        <v>772</v>
      </c>
      <c r="F45" s="78">
        <v>2012</v>
      </c>
      <c r="G45" s="29">
        <v>182</v>
      </c>
      <c r="H45" s="29">
        <v>772</v>
      </c>
    </row>
    <row r="46" spans="1:8">
      <c r="A46" s="1">
        <v>2013</v>
      </c>
      <c r="B46" s="2">
        <v>184</v>
      </c>
      <c r="C46" s="2">
        <v>868</v>
      </c>
      <c r="F46" s="78">
        <v>2013</v>
      </c>
      <c r="G46" s="29">
        <v>184</v>
      </c>
      <c r="H46" s="29">
        <v>868</v>
      </c>
    </row>
    <row r="47" spans="1:8">
      <c r="A47" s="6"/>
      <c r="B47" s="46"/>
      <c r="C47" s="46"/>
      <c r="F47" s="78">
        <v>2014</v>
      </c>
      <c r="G47" s="29">
        <v>66</v>
      </c>
      <c r="H47" s="29">
        <v>254</v>
      </c>
    </row>
    <row r="48" spans="1:8">
      <c r="A48" s="6"/>
      <c r="B48" s="46"/>
      <c r="C48" s="46"/>
    </row>
    <row r="50" spans="1:8">
      <c r="A50" s="1" t="s">
        <v>17</v>
      </c>
      <c r="B50" s="1" t="s">
        <v>9</v>
      </c>
      <c r="C50" s="1" t="s">
        <v>10</v>
      </c>
      <c r="F50" s="57" t="s">
        <v>39</v>
      </c>
      <c r="G50" s="57" t="s">
        <v>9</v>
      </c>
      <c r="H50" s="57" t="s">
        <v>10</v>
      </c>
    </row>
    <row r="51" spans="1:8">
      <c r="A51" s="5">
        <v>2006</v>
      </c>
      <c r="B51" s="2"/>
      <c r="C51" s="2">
        <v>1</v>
      </c>
      <c r="F51" s="78">
        <v>2006</v>
      </c>
      <c r="G51" s="29"/>
      <c r="H51" s="29">
        <v>1</v>
      </c>
    </row>
    <row r="52" spans="1:8">
      <c r="A52" s="1">
        <v>2007</v>
      </c>
      <c r="B52" s="2">
        <v>8</v>
      </c>
      <c r="C52" s="2">
        <v>13</v>
      </c>
      <c r="F52" s="78">
        <v>2007</v>
      </c>
      <c r="G52" s="29">
        <v>8</v>
      </c>
      <c r="H52" s="29">
        <v>13</v>
      </c>
    </row>
    <row r="53" spans="1:8">
      <c r="A53" s="5">
        <v>2008</v>
      </c>
      <c r="B53" s="2">
        <v>22</v>
      </c>
      <c r="C53" s="2">
        <v>44</v>
      </c>
      <c r="F53" s="78">
        <v>2008</v>
      </c>
      <c r="G53" s="29">
        <v>22</v>
      </c>
      <c r="H53" s="29">
        <v>44</v>
      </c>
    </row>
    <row r="54" spans="1:8">
      <c r="A54" s="1">
        <v>2009</v>
      </c>
      <c r="B54" s="2">
        <v>15</v>
      </c>
      <c r="C54" s="2">
        <v>156</v>
      </c>
      <c r="F54" s="78">
        <v>2009</v>
      </c>
      <c r="G54" s="29">
        <v>15</v>
      </c>
      <c r="H54" s="29">
        <v>156</v>
      </c>
    </row>
    <row r="55" spans="1:8">
      <c r="A55" s="5">
        <v>2010</v>
      </c>
      <c r="B55" s="2">
        <v>19</v>
      </c>
      <c r="C55" s="2">
        <v>232</v>
      </c>
      <c r="F55" s="78">
        <v>2010</v>
      </c>
      <c r="G55" s="29">
        <v>19</v>
      </c>
      <c r="H55" s="29">
        <v>232</v>
      </c>
    </row>
    <row r="56" spans="1:8">
      <c r="A56" s="1">
        <v>2011</v>
      </c>
      <c r="B56" s="2">
        <v>16</v>
      </c>
      <c r="C56" s="2">
        <v>205</v>
      </c>
      <c r="F56" s="78">
        <v>2011</v>
      </c>
      <c r="G56" s="29">
        <v>16</v>
      </c>
      <c r="H56" s="29">
        <v>205</v>
      </c>
    </row>
    <row r="57" spans="1:8">
      <c r="A57" s="1">
        <v>2012</v>
      </c>
      <c r="B57" s="2">
        <v>18</v>
      </c>
      <c r="C57" s="2">
        <v>238</v>
      </c>
      <c r="F57" s="78">
        <v>2012</v>
      </c>
      <c r="G57" s="29">
        <v>18</v>
      </c>
      <c r="H57" s="29">
        <v>238</v>
      </c>
    </row>
    <row r="58" spans="1:8">
      <c r="A58" s="1">
        <v>2013</v>
      </c>
      <c r="B58" s="2">
        <v>16</v>
      </c>
      <c r="C58" s="2">
        <v>223</v>
      </c>
      <c r="F58" s="78">
        <v>2013</v>
      </c>
      <c r="G58" s="29">
        <v>16</v>
      </c>
      <c r="H58" s="29">
        <v>223</v>
      </c>
    </row>
    <row r="59" spans="1:8">
      <c r="A59" s="6"/>
      <c r="B59" s="46"/>
      <c r="C59" s="46"/>
      <c r="F59" s="78">
        <v>2014</v>
      </c>
      <c r="G59" s="29">
        <v>12</v>
      </c>
      <c r="H59" s="29">
        <v>67</v>
      </c>
    </row>
    <row r="60" spans="1:8">
      <c r="A60" s="6"/>
      <c r="B60" s="46"/>
      <c r="C60" s="46"/>
    </row>
    <row r="62" spans="1:8">
      <c r="A62" s="1" t="s">
        <v>20</v>
      </c>
      <c r="B62" s="1" t="s">
        <v>9</v>
      </c>
      <c r="C62" s="1" t="s">
        <v>10</v>
      </c>
      <c r="F62" s="57" t="s">
        <v>39</v>
      </c>
      <c r="G62" s="57" t="s">
        <v>9</v>
      </c>
      <c r="H62" s="57" t="s">
        <v>10</v>
      </c>
    </row>
    <row r="63" spans="1:8">
      <c r="A63" s="5">
        <v>2006</v>
      </c>
      <c r="B63" s="2"/>
      <c r="C63" s="2">
        <v>54</v>
      </c>
      <c r="F63" s="78">
        <v>2006</v>
      </c>
      <c r="G63" s="29"/>
      <c r="H63" s="29">
        <v>54</v>
      </c>
    </row>
    <row r="64" spans="1:8">
      <c r="A64" s="1">
        <v>2007</v>
      </c>
      <c r="B64" s="2">
        <v>37</v>
      </c>
      <c r="C64" s="2">
        <v>2135</v>
      </c>
      <c r="F64" s="78">
        <v>2007</v>
      </c>
      <c r="G64" s="29">
        <v>37</v>
      </c>
      <c r="H64" s="29">
        <v>2135</v>
      </c>
    </row>
    <row r="65" spans="1:8">
      <c r="A65" s="5">
        <v>2008</v>
      </c>
      <c r="B65" s="2">
        <v>2562</v>
      </c>
      <c r="C65" s="2">
        <v>3142</v>
      </c>
      <c r="F65" s="78">
        <v>2008</v>
      </c>
      <c r="G65" s="29">
        <v>2562</v>
      </c>
      <c r="H65" s="29">
        <v>3142</v>
      </c>
    </row>
    <row r="66" spans="1:8">
      <c r="A66" s="1">
        <v>2009</v>
      </c>
      <c r="B66" s="2">
        <v>3578</v>
      </c>
      <c r="C66" s="2">
        <v>4015</v>
      </c>
      <c r="F66" s="78">
        <v>2009</v>
      </c>
      <c r="G66" s="29">
        <v>3578</v>
      </c>
      <c r="H66" s="29">
        <v>4015</v>
      </c>
    </row>
    <row r="67" spans="1:8">
      <c r="A67" s="5">
        <v>2010</v>
      </c>
      <c r="B67" s="2">
        <v>4636</v>
      </c>
      <c r="C67" s="2">
        <v>4945</v>
      </c>
      <c r="F67" s="78">
        <v>2010</v>
      </c>
      <c r="G67" s="29">
        <v>4636</v>
      </c>
      <c r="H67" s="29">
        <v>4945</v>
      </c>
    </row>
    <row r="68" spans="1:8">
      <c r="A68" s="1">
        <v>2011</v>
      </c>
      <c r="B68" s="2">
        <v>5708</v>
      </c>
      <c r="C68" s="2">
        <v>6796</v>
      </c>
      <c r="F68" s="78">
        <v>2011</v>
      </c>
      <c r="G68" s="29">
        <v>5708</v>
      </c>
      <c r="H68" s="29">
        <v>6796</v>
      </c>
    </row>
    <row r="69" spans="1:8">
      <c r="A69" s="1">
        <v>2012</v>
      </c>
      <c r="B69" s="2">
        <v>6058</v>
      </c>
      <c r="C69" s="2">
        <v>7278</v>
      </c>
      <c r="F69" s="78">
        <v>2012</v>
      </c>
      <c r="G69" s="29">
        <v>6058</v>
      </c>
      <c r="H69" s="29">
        <v>7278</v>
      </c>
    </row>
    <row r="70" spans="1:8">
      <c r="A70" s="1">
        <v>2013</v>
      </c>
      <c r="B70" s="2">
        <v>7311</v>
      </c>
      <c r="C70" s="2">
        <v>7449</v>
      </c>
      <c r="F70" s="78">
        <v>2013</v>
      </c>
      <c r="G70" s="29">
        <v>7311</v>
      </c>
      <c r="H70" s="29">
        <v>7449</v>
      </c>
    </row>
    <row r="71" spans="1:8">
      <c r="A71" s="6"/>
      <c r="B71" s="46"/>
      <c r="C71" s="46"/>
      <c r="F71" s="78">
        <v>2014</v>
      </c>
      <c r="G71" s="29">
        <v>2384</v>
      </c>
      <c r="H71" s="29">
        <v>2249</v>
      </c>
    </row>
    <row r="72" spans="1:8">
      <c r="A72" s="6"/>
      <c r="B72" s="46"/>
      <c r="C72" s="46"/>
    </row>
    <row r="74" spans="1:8">
      <c r="A74" s="1" t="s">
        <v>22</v>
      </c>
      <c r="B74" s="1" t="s">
        <v>9</v>
      </c>
      <c r="C74" s="1" t="s">
        <v>10</v>
      </c>
      <c r="F74" s="57" t="s">
        <v>39</v>
      </c>
      <c r="G74" s="57" t="s">
        <v>9</v>
      </c>
      <c r="H74" s="57" t="s">
        <v>10</v>
      </c>
    </row>
    <row r="75" spans="1:8">
      <c r="A75" s="1">
        <v>2007</v>
      </c>
      <c r="B75" s="2">
        <v>1</v>
      </c>
      <c r="C75" s="2">
        <v>47</v>
      </c>
      <c r="F75" s="78">
        <v>2007</v>
      </c>
      <c r="G75" s="29">
        <v>1</v>
      </c>
      <c r="H75" s="29">
        <v>47</v>
      </c>
    </row>
    <row r="76" spans="1:8">
      <c r="A76" s="5">
        <v>2008</v>
      </c>
      <c r="B76" s="2">
        <v>6</v>
      </c>
      <c r="C76" s="2">
        <v>85</v>
      </c>
      <c r="F76" s="78">
        <v>2008</v>
      </c>
      <c r="G76" s="29">
        <v>6</v>
      </c>
      <c r="H76" s="29">
        <v>85</v>
      </c>
    </row>
    <row r="77" spans="1:8">
      <c r="A77" s="1">
        <v>2009</v>
      </c>
      <c r="B77" s="2">
        <v>16</v>
      </c>
      <c r="C77" s="2">
        <v>124</v>
      </c>
      <c r="F77" s="78">
        <v>2009</v>
      </c>
      <c r="G77" s="29">
        <v>16</v>
      </c>
      <c r="H77" s="29">
        <v>124</v>
      </c>
    </row>
    <row r="78" spans="1:8">
      <c r="A78" s="5">
        <v>2010</v>
      </c>
      <c r="B78" s="2">
        <v>29</v>
      </c>
      <c r="C78" s="2">
        <v>186</v>
      </c>
      <c r="F78" s="78">
        <v>2010</v>
      </c>
      <c r="G78" s="29">
        <v>29</v>
      </c>
      <c r="H78" s="29">
        <v>186</v>
      </c>
    </row>
    <row r="79" spans="1:8">
      <c r="A79" s="1">
        <v>2011</v>
      </c>
      <c r="B79" s="2">
        <v>9</v>
      </c>
      <c r="C79" s="2">
        <v>109</v>
      </c>
      <c r="F79" s="78">
        <v>2011</v>
      </c>
      <c r="G79" s="29">
        <v>9</v>
      </c>
      <c r="H79" s="29">
        <v>109</v>
      </c>
    </row>
    <row r="80" spans="1:8">
      <c r="A80" s="1">
        <v>2012</v>
      </c>
      <c r="B80" s="2">
        <v>19</v>
      </c>
      <c r="C80" s="2">
        <v>159</v>
      </c>
      <c r="F80" s="78">
        <v>2012</v>
      </c>
      <c r="G80" s="29">
        <v>19</v>
      </c>
      <c r="H80" s="29">
        <v>159</v>
      </c>
    </row>
    <row r="81" spans="1:8">
      <c r="A81" s="1">
        <v>2013</v>
      </c>
      <c r="B81" s="2">
        <v>18</v>
      </c>
      <c r="C81" s="2">
        <v>130</v>
      </c>
      <c r="F81" s="78">
        <v>2013</v>
      </c>
      <c r="G81" s="29">
        <v>18</v>
      </c>
      <c r="H81" s="29">
        <v>130</v>
      </c>
    </row>
    <row r="82" spans="1:8">
      <c r="A82" s="6"/>
      <c r="B82" s="46"/>
      <c r="C82" s="46"/>
      <c r="F82" s="78">
        <v>2014</v>
      </c>
      <c r="G82" s="29">
        <v>2</v>
      </c>
      <c r="H82" s="29">
        <v>49</v>
      </c>
    </row>
    <row r="83" spans="1:8">
      <c r="A83" s="6"/>
      <c r="B83" s="46"/>
      <c r="C83" s="46"/>
      <c r="F83" s="79" t="s">
        <v>1</v>
      </c>
      <c r="G83" s="60">
        <v>100</v>
      </c>
      <c r="H83" s="60">
        <v>889</v>
      </c>
    </row>
    <row r="85" spans="1:8">
      <c r="A85" s="38" t="s">
        <v>31</v>
      </c>
      <c r="B85" s="1" t="s">
        <v>9</v>
      </c>
      <c r="C85" s="1" t="s">
        <v>10</v>
      </c>
      <c r="F85" s="57" t="s">
        <v>39</v>
      </c>
      <c r="G85" s="57" t="s">
        <v>9</v>
      </c>
      <c r="H85" s="57" t="s">
        <v>10</v>
      </c>
    </row>
    <row r="86" spans="1:8">
      <c r="A86" s="5">
        <v>2006</v>
      </c>
      <c r="B86" s="2"/>
      <c r="C86" s="2">
        <v>1</v>
      </c>
      <c r="F86" s="78">
        <v>2006</v>
      </c>
      <c r="G86" s="29"/>
      <c r="H86" s="29">
        <v>1</v>
      </c>
    </row>
    <row r="87" spans="1:8">
      <c r="A87" s="1">
        <v>2007</v>
      </c>
      <c r="B87" s="2">
        <v>15</v>
      </c>
      <c r="C87" s="2">
        <v>45</v>
      </c>
      <c r="F87" s="78">
        <v>2007</v>
      </c>
      <c r="G87" s="29">
        <v>15</v>
      </c>
      <c r="H87" s="29">
        <v>45</v>
      </c>
    </row>
    <row r="88" spans="1:8">
      <c r="A88" s="5">
        <v>2008</v>
      </c>
      <c r="B88" s="2">
        <v>36</v>
      </c>
      <c r="C88" s="2">
        <v>6</v>
      </c>
      <c r="F88" s="78">
        <v>2008</v>
      </c>
      <c r="G88" s="29">
        <v>36</v>
      </c>
      <c r="H88" s="29">
        <v>6</v>
      </c>
    </row>
    <row r="89" spans="1:8">
      <c r="A89" s="1">
        <v>2009</v>
      </c>
      <c r="B89" s="2">
        <v>34</v>
      </c>
      <c r="C89" s="2">
        <v>3</v>
      </c>
      <c r="F89" s="78">
        <v>2009</v>
      </c>
      <c r="G89" s="29">
        <v>34</v>
      </c>
      <c r="H89" s="29">
        <v>3</v>
      </c>
    </row>
    <row r="90" spans="1:8">
      <c r="A90" s="5">
        <v>2010</v>
      </c>
      <c r="B90" s="2">
        <v>248</v>
      </c>
      <c r="C90" s="2">
        <v>16</v>
      </c>
      <c r="F90" s="78">
        <v>2010</v>
      </c>
      <c r="G90" s="29">
        <v>248</v>
      </c>
      <c r="H90" s="29">
        <v>16</v>
      </c>
    </row>
    <row r="91" spans="1:8">
      <c r="A91" s="1">
        <v>2011</v>
      </c>
      <c r="B91" s="2">
        <v>138</v>
      </c>
      <c r="C91" s="2">
        <v>7</v>
      </c>
      <c r="F91" s="78">
        <v>2011</v>
      </c>
      <c r="G91" s="29">
        <v>138</v>
      </c>
      <c r="H91" s="29">
        <v>7</v>
      </c>
    </row>
    <row r="92" spans="1:8">
      <c r="A92" s="1">
        <v>2012</v>
      </c>
      <c r="B92" s="2">
        <v>371</v>
      </c>
      <c r="C92" s="2">
        <v>16</v>
      </c>
      <c r="F92" s="78">
        <v>2012</v>
      </c>
      <c r="G92" s="29">
        <v>371</v>
      </c>
      <c r="H92" s="29">
        <v>16</v>
      </c>
    </row>
    <row r="93" spans="1:8">
      <c r="A93" s="1">
        <v>2013</v>
      </c>
      <c r="B93" s="2">
        <v>82</v>
      </c>
      <c r="C93" s="2">
        <v>19</v>
      </c>
      <c r="F93" s="78">
        <v>2013</v>
      </c>
      <c r="G93" s="29">
        <v>82</v>
      </c>
      <c r="H93" s="29">
        <v>19</v>
      </c>
    </row>
    <row r="94" spans="1:8">
      <c r="F94" s="78">
        <v>2014</v>
      </c>
      <c r="G94" s="29">
        <v>19</v>
      </c>
      <c r="H94" s="29">
        <v>5</v>
      </c>
    </row>
    <row r="104" spans="1:15">
      <c r="A104" s="1"/>
      <c r="B104" s="1">
        <v>2006</v>
      </c>
      <c r="C104" s="1"/>
      <c r="D104" s="1">
        <v>2007</v>
      </c>
      <c r="E104" s="1"/>
      <c r="F104" s="1">
        <v>2008</v>
      </c>
      <c r="G104" s="1"/>
      <c r="H104" s="1">
        <v>2009</v>
      </c>
      <c r="I104" s="1"/>
      <c r="J104" s="1">
        <v>2010</v>
      </c>
      <c r="K104" s="1"/>
      <c r="L104" s="1">
        <v>2011</v>
      </c>
      <c r="M104" s="1"/>
      <c r="N104" s="6"/>
      <c r="O104" s="6"/>
    </row>
    <row r="105" spans="1:15">
      <c r="A105" s="1" t="s">
        <v>2</v>
      </c>
      <c r="B105" s="1" t="s">
        <v>9</v>
      </c>
      <c r="C105" s="1" t="s">
        <v>10</v>
      </c>
      <c r="D105" s="1" t="s">
        <v>9</v>
      </c>
      <c r="E105" s="1" t="s">
        <v>10</v>
      </c>
      <c r="F105" s="1" t="s">
        <v>9</v>
      </c>
      <c r="G105" s="1" t="s">
        <v>10</v>
      </c>
      <c r="H105" s="1" t="s">
        <v>9</v>
      </c>
      <c r="I105" s="1" t="s">
        <v>10</v>
      </c>
      <c r="J105" s="1" t="s">
        <v>9</v>
      </c>
      <c r="K105" s="1" t="s">
        <v>10</v>
      </c>
      <c r="L105" s="1" t="s">
        <v>9</v>
      </c>
      <c r="M105" s="1" t="s">
        <v>10</v>
      </c>
      <c r="N105" s="6"/>
      <c r="O105" s="6"/>
    </row>
    <row r="106" spans="1:15">
      <c r="A106" s="1" t="s">
        <v>16</v>
      </c>
      <c r="B106" s="37">
        <v>1</v>
      </c>
      <c r="C106" s="37">
        <v>30</v>
      </c>
      <c r="D106" s="37">
        <v>138</v>
      </c>
      <c r="E106" s="37">
        <v>3522</v>
      </c>
      <c r="F106" s="37">
        <v>220</v>
      </c>
      <c r="G106" s="37">
        <v>4427</v>
      </c>
      <c r="H106" s="37">
        <v>135</v>
      </c>
      <c r="I106" s="37">
        <v>5281</v>
      </c>
      <c r="J106" s="37">
        <v>240</v>
      </c>
      <c r="K106" s="37">
        <v>6841</v>
      </c>
      <c r="L106" s="37">
        <v>572</v>
      </c>
      <c r="M106" s="37">
        <v>8473</v>
      </c>
      <c r="N106" s="6"/>
      <c r="O106" s="6"/>
    </row>
    <row r="107" spans="1:15">
      <c r="A107" s="1" t="s">
        <v>17</v>
      </c>
      <c r="B107" s="37"/>
      <c r="C107" s="37">
        <v>1</v>
      </c>
      <c r="D107" s="37">
        <v>8</v>
      </c>
      <c r="E107" s="37">
        <v>13</v>
      </c>
      <c r="F107" s="37">
        <v>22</v>
      </c>
      <c r="G107" s="37">
        <v>44</v>
      </c>
      <c r="H107" s="37">
        <v>15</v>
      </c>
      <c r="I107" s="37">
        <v>156</v>
      </c>
      <c r="J107" s="37">
        <v>19</v>
      </c>
      <c r="K107" s="37">
        <v>232</v>
      </c>
      <c r="L107" s="37">
        <v>18</v>
      </c>
      <c r="M107" s="37">
        <v>207</v>
      </c>
      <c r="N107" s="6"/>
      <c r="O107" s="6"/>
    </row>
    <row r="108" spans="1:15">
      <c r="A108" s="1" t="s">
        <v>18</v>
      </c>
      <c r="B108" s="37"/>
      <c r="C108" s="37">
        <v>2</v>
      </c>
      <c r="D108" s="37">
        <v>11</v>
      </c>
      <c r="E108" s="37">
        <v>293</v>
      </c>
      <c r="F108" s="37">
        <v>17</v>
      </c>
      <c r="G108" s="37">
        <v>229</v>
      </c>
      <c r="H108" s="37">
        <v>8</v>
      </c>
      <c r="I108" s="37">
        <v>151</v>
      </c>
      <c r="J108" s="37">
        <v>25</v>
      </c>
      <c r="K108" s="37">
        <v>243</v>
      </c>
      <c r="L108" s="37">
        <v>150</v>
      </c>
      <c r="M108" s="37">
        <v>698</v>
      </c>
      <c r="N108" s="6"/>
      <c r="O108" s="6"/>
    </row>
    <row r="109" spans="1:15">
      <c r="A109" s="1" t="s">
        <v>20</v>
      </c>
      <c r="B109" s="37"/>
      <c r="C109" s="37">
        <v>54</v>
      </c>
      <c r="D109" s="37">
        <v>37</v>
      </c>
      <c r="E109" s="37">
        <v>2137</v>
      </c>
      <c r="F109" s="37">
        <v>2563</v>
      </c>
      <c r="G109" s="37">
        <v>3144</v>
      </c>
      <c r="H109" s="37">
        <v>3578</v>
      </c>
      <c r="I109" s="37">
        <v>4024</v>
      </c>
      <c r="J109" s="37">
        <v>4641</v>
      </c>
      <c r="K109" s="37">
        <v>4945</v>
      </c>
      <c r="L109" s="37">
        <v>5729</v>
      </c>
      <c r="M109" s="37">
        <v>6844</v>
      </c>
      <c r="N109" s="6"/>
      <c r="O109" s="6"/>
    </row>
    <row r="110" spans="1:15">
      <c r="A110" s="1" t="s">
        <v>21</v>
      </c>
      <c r="B110" s="37"/>
      <c r="C110" s="37"/>
      <c r="D110" s="37"/>
      <c r="E110" s="37">
        <v>44</v>
      </c>
      <c r="F110" s="37"/>
      <c r="G110" s="37">
        <v>47</v>
      </c>
      <c r="H110" s="37"/>
      <c r="I110" s="37">
        <v>46</v>
      </c>
      <c r="J110" s="37"/>
      <c r="K110" s="37">
        <v>44</v>
      </c>
      <c r="L110" s="37"/>
      <c r="M110" s="37">
        <v>109</v>
      </c>
      <c r="N110" s="6"/>
      <c r="O110" s="6"/>
    </row>
    <row r="111" spans="1:15">
      <c r="A111" s="1" t="s">
        <v>22</v>
      </c>
      <c r="B111" s="37"/>
      <c r="C111" s="37"/>
      <c r="D111" s="37">
        <v>1</v>
      </c>
      <c r="E111" s="37">
        <v>47</v>
      </c>
      <c r="F111" s="37">
        <v>6</v>
      </c>
      <c r="G111" s="37">
        <v>85</v>
      </c>
      <c r="H111" s="37">
        <v>16</v>
      </c>
      <c r="I111" s="37">
        <v>124</v>
      </c>
      <c r="J111" s="37">
        <v>29</v>
      </c>
      <c r="K111" s="37">
        <v>186</v>
      </c>
      <c r="L111" s="37">
        <v>9</v>
      </c>
      <c r="M111" s="37">
        <v>111</v>
      </c>
      <c r="N111" s="6"/>
      <c r="O111" s="6"/>
    </row>
    <row r="112" spans="1:15">
      <c r="A112" s="1" t="s">
        <v>23</v>
      </c>
      <c r="B112" s="37">
        <v>13</v>
      </c>
      <c r="C112" s="37"/>
      <c r="D112" s="37">
        <v>1758</v>
      </c>
      <c r="E112" s="37"/>
      <c r="F112" s="37">
        <v>2576</v>
      </c>
      <c r="G112" s="37"/>
      <c r="H112" s="37">
        <v>3490</v>
      </c>
      <c r="I112" s="37"/>
      <c r="J112" s="37">
        <v>4566</v>
      </c>
      <c r="K112" s="37"/>
      <c r="L112" s="37">
        <v>6702</v>
      </c>
      <c r="M112" s="37"/>
      <c r="N112" s="6"/>
      <c r="O112" s="6"/>
    </row>
    <row r="113" spans="1:15">
      <c r="A113" s="1" t="s">
        <v>24</v>
      </c>
      <c r="B113" s="37"/>
      <c r="C113" s="37">
        <v>1</v>
      </c>
      <c r="D113" s="37">
        <v>15</v>
      </c>
      <c r="E113" s="37">
        <v>45</v>
      </c>
      <c r="F113" s="37">
        <v>36</v>
      </c>
      <c r="G113" s="37">
        <v>6</v>
      </c>
      <c r="H113" s="37">
        <v>34</v>
      </c>
      <c r="I113" s="37">
        <v>3</v>
      </c>
      <c r="J113" s="37">
        <v>248</v>
      </c>
      <c r="K113" s="37">
        <v>16</v>
      </c>
      <c r="L113" s="37">
        <v>139</v>
      </c>
      <c r="M113" s="37">
        <v>7</v>
      </c>
      <c r="N113" s="6"/>
      <c r="O113" s="6"/>
    </row>
    <row r="114" spans="1:15">
      <c r="A114" s="1" t="s">
        <v>1</v>
      </c>
      <c r="B114" s="37">
        <f t="shared" ref="B114:K114" si="1">SUM(B106:B113)</f>
        <v>14</v>
      </c>
      <c r="C114" s="37">
        <f t="shared" si="1"/>
        <v>88</v>
      </c>
      <c r="D114" s="37">
        <f t="shared" si="1"/>
        <v>1968</v>
      </c>
      <c r="E114" s="37">
        <f t="shared" si="1"/>
        <v>6101</v>
      </c>
      <c r="F114" s="37">
        <f t="shared" si="1"/>
        <v>5440</v>
      </c>
      <c r="G114" s="37">
        <f t="shared" si="1"/>
        <v>7982</v>
      </c>
      <c r="H114" s="37">
        <f t="shared" si="1"/>
        <v>7276</v>
      </c>
      <c r="I114" s="37">
        <f t="shared" si="1"/>
        <v>9785</v>
      </c>
      <c r="J114" s="37">
        <f t="shared" si="1"/>
        <v>9768</v>
      </c>
      <c r="K114" s="37">
        <f t="shared" si="1"/>
        <v>12507</v>
      </c>
      <c r="L114" s="37">
        <v>13320</v>
      </c>
      <c r="M114" s="37">
        <f>SUM(M106:M113)</f>
        <v>16449</v>
      </c>
      <c r="N114" s="33"/>
      <c r="O114" s="6"/>
    </row>
    <row r="115" spans="1: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>
      <c r="A116" s="1"/>
      <c r="B116" s="1">
        <v>2006</v>
      </c>
      <c r="C116" s="1">
        <v>2007</v>
      </c>
      <c r="D116" s="1">
        <v>2008</v>
      </c>
      <c r="E116" s="1">
        <v>2009</v>
      </c>
      <c r="F116" s="1">
        <v>2010</v>
      </c>
      <c r="G116" s="1">
        <v>2011</v>
      </c>
      <c r="H116" s="6"/>
      <c r="I116" s="6"/>
    </row>
    <row r="117" spans="1:15">
      <c r="A117" s="1" t="s">
        <v>2</v>
      </c>
      <c r="B117" s="1" t="s">
        <v>9</v>
      </c>
      <c r="C117" s="1" t="s">
        <v>9</v>
      </c>
      <c r="D117" s="1" t="s">
        <v>9</v>
      </c>
      <c r="E117" s="1" t="s">
        <v>9</v>
      </c>
      <c r="F117" s="1" t="s">
        <v>9</v>
      </c>
      <c r="G117" s="1" t="s">
        <v>9</v>
      </c>
      <c r="H117" s="6"/>
      <c r="I117" s="6"/>
    </row>
    <row r="118" spans="1:15">
      <c r="A118" s="1" t="s">
        <v>16</v>
      </c>
      <c r="B118" s="37">
        <v>1</v>
      </c>
      <c r="C118" s="37">
        <v>138</v>
      </c>
      <c r="D118" s="37">
        <v>220</v>
      </c>
      <c r="E118" s="37">
        <v>135</v>
      </c>
      <c r="F118" s="37">
        <v>240</v>
      </c>
      <c r="G118" s="37">
        <v>572</v>
      </c>
    </row>
    <row r="119" spans="1:15">
      <c r="A119" s="1" t="s">
        <v>17</v>
      </c>
      <c r="B119" s="37"/>
      <c r="C119" s="37">
        <v>8</v>
      </c>
      <c r="D119" s="37">
        <v>22</v>
      </c>
      <c r="E119" s="37">
        <v>15</v>
      </c>
      <c r="F119" s="37">
        <v>19</v>
      </c>
      <c r="G119" s="37">
        <v>18</v>
      </c>
    </row>
    <row r="120" spans="1:15">
      <c r="A120" s="1" t="s">
        <v>18</v>
      </c>
      <c r="B120" s="37"/>
      <c r="C120" s="37">
        <v>11</v>
      </c>
      <c r="D120" s="37">
        <v>17</v>
      </c>
      <c r="E120" s="37">
        <v>8</v>
      </c>
      <c r="F120" s="37">
        <v>25</v>
      </c>
      <c r="G120" s="37">
        <v>150</v>
      </c>
    </row>
    <row r="121" spans="1:15">
      <c r="A121" s="1" t="s">
        <v>20</v>
      </c>
      <c r="B121" s="37"/>
      <c r="C121" s="37">
        <v>37</v>
      </c>
      <c r="D121" s="37">
        <v>2563</v>
      </c>
      <c r="E121" s="37">
        <v>3578</v>
      </c>
      <c r="F121" s="37">
        <v>4641</v>
      </c>
      <c r="G121" s="37">
        <v>5729</v>
      </c>
    </row>
    <row r="122" spans="1:15">
      <c r="A122" s="1" t="s">
        <v>21</v>
      </c>
      <c r="B122" s="37"/>
      <c r="C122" s="37"/>
      <c r="D122" s="37"/>
      <c r="E122" s="37"/>
      <c r="F122" s="37"/>
      <c r="G122" s="37"/>
    </row>
    <row r="123" spans="1:15">
      <c r="A123" s="1" t="s">
        <v>22</v>
      </c>
      <c r="B123" s="37"/>
      <c r="C123" s="37">
        <v>1</v>
      </c>
      <c r="D123" s="37">
        <v>6</v>
      </c>
      <c r="E123" s="37">
        <v>16</v>
      </c>
      <c r="F123" s="37">
        <v>29</v>
      </c>
      <c r="G123" s="37">
        <v>9</v>
      </c>
    </row>
    <row r="124" spans="1:15">
      <c r="A124" s="1" t="s">
        <v>23</v>
      </c>
      <c r="B124" s="37">
        <v>13</v>
      </c>
      <c r="C124" s="37">
        <v>1758</v>
      </c>
      <c r="D124" s="37">
        <v>2576</v>
      </c>
      <c r="E124" s="37">
        <v>3490</v>
      </c>
      <c r="F124" s="37">
        <v>4566</v>
      </c>
      <c r="G124" s="37">
        <v>6702</v>
      </c>
    </row>
    <row r="125" spans="1:15">
      <c r="A125" s="1" t="s">
        <v>24</v>
      </c>
      <c r="B125" s="37"/>
      <c r="C125" s="37">
        <v>15</v>
      </c>
      <c r="D125" s="37">
        <v>36</v>
      </c>
      <c r="E125" s="37">
        <v>34</v>
      </c>
      <c r="F125" s="37">
        <v>248</v>
      </c>
      <c r="G125" s="37">
        <v>139</v>
      </c>
    </row>
    <row r="126" spans="1:15">
      <c r="A126" s="1" t="s">
        <v>1</v>
      </c>
      <c r="B126" s="37">
        <f t="shared" ref="B126:F126" si="2">SUM(B118:B125)</f>
        <v>14</v>
      </c>
      <c r="C126" s="37">
        <f t="shared" si="2"/>
        <v>1968</v>
      </c>
      <c r="D126" s="37">
        <f t="shared" si="2"/>
        <v>5440</v>
      </c>
      <c r="E126" s="37">
        <f t="shared" si="2"/>
        <v>7276</v>
      </c>
      <c r="F126" s="37">
        <f t="shared" si="2"/>
        <v>9768</v>
      </c>
      <c r="G126" s="37">
        <v>13320</v>
      </c>
    </row>
    <row r="128" spans="1:15">
      <c r="A128" s="1"/>
      <c r="B128" s="1">
        <v>2006</v>
      </c>
      <c r="C128" s="1">
        <v>2007</v>
      </c>
      <c r="D128" s="1">
        <v>2008</v>
      </c>
      <c r="E128" s="1">
        <v>2009</v>
      </c>
      <c r="F128" s="1">
        <v>2010</v>
      </c>
      <c r="G128" s="1">
        <v>2011</v>
      </c>
    </row>
    <row r="129" spans="1:7">
      <c r="A129" s="1" t="s">
        <v>2</v>
      </c>
      <c r="B129" s="1" t="s">
        <v>10</v>
      </c>
      <c r="C129" s="1" t="s">
        <v>10</v>
      </c>
      <c r="D129" s="1" t="s">
        <v>10</v>
      </c>
      <c r="E129" s="1" t="s">
        <v>10</v>
      </c>
      <c r="F129" s="1" t="s">
        <v>10</v>
      </c>
      <c r="G129" s="1" t="s">
        <v>10</v>
      </c>
    </row>
    <row r="130" spans="1:7">
      <c r="A130" s="1" t="s">
        <v>16</v>
      </c>
      <c r="B130" s="37">
        <v>30</v>
      </c>
      <c r="C130" s="37">
        <v>3522</v>
      </c>
      <c r="D130" s="37">
        <v>4427</v>
      </c>
      <c r="E130" s="37">
        <v>5281</v>
      </c>
      <c r="F130" s="37">
        <v>6841</v>
      </c>
      <c r="G130" s="37">
        <v>8473</v>
      </c>
    </row>
    <row r="131" spans="1:7">
      <c r="A131" s="1" t="s">
        <v>17</v>
      </c>
      <c r="B131" s="37">
        <v>1</v>
      </c>
      <c r="C131" s="37">
        <v>13</v>
      </c>
      <c r="D131" s="37">
        <v>44</v>
      </c>
      <c r="E131" s="37">
        <v>156</v>
      </c>
      <c r="F131" s="37">
        <v>232</v>
      </c>
      <c r="G131" s="37">
        <v>207</v>
      </c>
    </row>
    <row r="132" spans="1:7">
      <c r="A132" s="1" t="s">
        <v>18</v>
      </c>
      <c r="B132" s="37">
        <v>2</v>
      </c>
      <c r="C132" s="37">
        <v>293</v>
      </c>
      <c r="D132" s="37">
        <v>229</v>
      </c>
      <c r="E132" s="37">
        <v>151</v>
      </c>
      <c r="F132" s="37">
        <v>243</v>
      </c>
      <c r="G132" s="37">
        <v>698</v>
      </c>
    </row>
    <row r="133" spans="1:7">
      <c r="A133" s="1" t="s">
        <v>20</v>
      </c>
      <c r="B133" s="37">
        <v>54</v>
      </c>
      <c r="C133" s="37">
        <v>2137</v>
      </c>
      <c r="D133" s="37">
        <v>3144</v>
      </c>
      <c r="E133" s="37">
        <v>4024</v>
      </c>
      <c r="F133" s="37">
        <v>4945</v>
      </c>
      <c r="G133" s="37">
        <v>6844</v>
      </c>
    </row>
    <row r="134" spans="1:7">
      <c r="A134" s="1" t="s">
        <v>21</v>
      </c>
      <c r="B134" s="37"/>
      <c r="C134" s="37">
        <v>44</v>
      </c>
      <c r="D134" s="37">
        <v>47</v>
      </c>
      <c r="E134" s="37">
        <v>46</v>
      </c>
      <c r="F134" s="37">
        <v>44</v>
      </c>
      <c r="G134" s="37">
        <v>109</v>
      </c>
    </row>
    <row r="135" spans="1:7">
      <c r="A135" s="1" t="s">
        <v>22</v>
      </c>
      <c r="B135" s="37"/>
      <c r="C135" s="37">
        <v>47</v>
      </c>
      <c r="D135" s="37">
        <v>85</v>
      </c>
      <c r="E135" s="37">
        <v>124</v>
      </c>
      <c r="F135" s="37">
        <v>186</v>
      </c>
      <c r="G135" s="37">
        <v>111</v>
      </c>
    </row>
    <row r="136" spans="1:7">
      <c r="A136" s="1" t="s">
        <v>23</v>
      </c>
      <c r="B136" s="37"/>
      <c r="C136" s="37"/>
      <c r="D136" s="37"/>
      <c r="E136" s="37"/>
      <c r="F136" s="37"/>
      <c r="G136" s="37"/>
    </row>
    <row r="137" spans="1:7">
      <c r="A137" s="1" t="s">
        <v>24</v>
      </c>
      <c r="B137" s="37">
        <v>1</v>
      </c>
      <c r="C137" s="37">
        <v>45</v>
      </c>
      <c r="D137" s="37">
        <v>6</v>
      </c>
      <c r="E137" s="37">
        <v>3</v>
      </c>
      <c r="F137" s="37">
        <v>16</v>
      </c>
      <c r="G137" s="37">
        <v>7</v>
      </c>
    </row>
    <row r="138" spans="1:7">
      <c r="A138" s="1" t="s">
        <v>1</v>
      </c>
      <c r="B138" s="37">
        <f t="shared" ref="B138:F138" si="3">SUM(B130:B137)</f>
        <v>88</v>
      </c>
      <c r="C138" s="37">
        <f t="shared" si="3"/>
        <v>6101</v>
      </c>
      <c r="D138" s="37">
        <f t="shared" si="3"/>
        <v>7982</v>
      </c>
      <c r="E138" s="37">
        <f t="shared" si="3"/>
        <v>9785</v>
      </c>
      <c r="F138" s="37">
        <f t="shared" si="3"/>
        <v>12507</v>
      </c>
      <c r="G138" s="37">
        <f>SUM(G130:G137)</f>
        <v>16449</v>
      </c>
    </row>
  </sheetData>
  <mergeCells count="5">
    <mergeCell ref="J2:K2"/>
    <mergeCell ref="B2:C2"/>
    <mergeCell ref="D2:E2"/>
    <mergeCell ref="F2:G2"/>
    <mergeCell ref="H2:I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6"/>
  <sheetViews>
    <sheetView topLeftCell="A114" workbookViewId="0">
      <selection activeCell="A98" sqref="A98"/>
    </sheetView>
  </sheetViews>
  <sheetFormatPr defaultRowHeight="12.75"/>
  <cols>
    <col min="1" max="1" width="31.28515625" customWidth="1"/>
    <col min="2" max="2" width="10.140625" customWidth="1"/>
    <col min="3" max="5" width="12" customWidth="1"/>
    <col min="6" max="6" width="11.5703125" bestFit="1" customWidth="1"/>
    <col min="7" max="7" width="12.140625" customWidth="1"/>
    <col min="8" max="8" width="10.140625" customWidth="1"/>
    <col min="9" max="9" width="11.5703125" customWidth="1"/>
    <col min="10" max="11" width="10.28515625" bestFit="1" customWidth="1"/>
    <col min="12" max="12" width="11.42578125" bestFit="1" customWidth="1"/>
    <col min="13" max="13" width="9.28515625" bestFit="1" customWidth="1"/>
    <col min="14" max="14" width="10.28515625" bestFit="1" customWidth="1"/>
    <col min="15" max="15" width="9.28515625" bestFit="1" customWidth="1"/>
    <col min="16" max="16" width="11.28515625" bestFit="1" customWidth="1"/>
  </cols>
  <sheetData>
    <row r="1" spans="1:19">
      <c r="A1" s="11" t="s">
        <v>33</v>
      </c>
      <c r="G1" s="62"/>
      <c r="H1" s="63"/>
      <c r="I1" s="63"/>
      <c r="J1" s="63"/>
      <c r="K1" s="63"/>
      <c r="L1" s="63"/>
      <c r="M1" s="63"/>
      <c r="N1" s="63"/>
      <c r="O1" s="63"/>
      <c r="P1" s="3"/>
      <c r="Q1" s="3"/>
      <c r="R1" s="3"/>
      <c r="S1" s="3"/>
    </row>
    <row r="2" spans="1:19">
      <c r="A2" s="10"/>
      <c r="B2" s="20" t="s">
        <v>9</v>
      </c>
      <c r="C2" s="38" t="s">
        <v>32</v>
      </c>
      <c r="D2" s="20" t="s">
        <v>10</v>
      </c>
      <c r="E2" s="38" t="s">
        <v>32</v>
      </c>
      <c r="F2" s="20" t="s">
        <v>40</v>
      </c>
      <c r="G2" s="38" t="s">
        <v>32</v>
      </c>
      <c r="H2" s="20" t="s">
        <v>0</v>
      </c>
      <c r="I2" s="38" t="s">
        <v>32</v>
      </c>
      <c r="J2" s="65"/>
      <c r="K2" s="65"/>
      <c r="L2" s="65"/>
      <c r="M2" s="65"/>
      <c r="N2" s="65"/>
      <c r="O2" s="65"/>
      <c r="P2" s="3"/>
      <c r="Q2" s="3"/>
      <c r="R2" s="3"/>
      <c r="S2" s="3"/>
    </row>
    <row r="3" spans="1:19">
      <c r="A3" s="71">
        <v>2006</v>
      </c>
      <c r="B3" s="2">
        <v>14</v>
      </c>
      <c r="C3" s="1"/>
      <c r="D3" s="2">
        <v>88</v>
      </c>
      <c r="E3" s="1"/>
      <c r="F3" s="2"/>
      <c r="G3" s="1"/>
      <c r="H3" s="2">
        <f>B3+D3+F3</f>
        <v>102</v>
      </c>
      <c r="I3" s="1"/>
      <c r="J3" s="65"/>
      <c r="K3" s="62"/>
      <c r="L3" s="63"/>
      <c r="M3" s="63"/>
      <c r="N3" s="63"/>
      <c r="O3" s="63"/>
      <c r="P3" s="63"/>
      <c r="Q3" s="63"/>
      <c r="R3" s="63"/>
      <c r="S3" s="63"/>
    </row>
    <row r="4" spans="1:19">
      <c r="A4" s="71">
        <v>2007</v>
      </c>
      <c r="B4" s="2">
        <v>1968</v>
      </c>
      <c r="C4" s="13">
        <f>(B4-B3)/B3</f>
        <v>139.57142857142858</v>
      </c>
      <c r="D4" s="2">
        <v>6102</v>
      </c>
      <c r="E4" s="13">
        <f>(D4-D3)/D3</f>
        <v>68.340909090909093</v>
      </c>
      <c r="F4" s="2">
        <v>1387</v>
      </c>
      <c r="G4" s="13" t="e">
        <f>(F4-F3)/F3</f>
        <v>#DIV/0!</v>
      </c>
      <c r="H4" s="2">
        <f t="shared" ref="H4:H10" si="0">B4+D4+F4</f>
        <v>9457</v>
      </c>
      <c r="I4" s="13">
        <f>(H4-H3)/H3</f>
        <v>91.715686274509807</v>
      </c>
      <c r="J4" s="65"/>
      <c r="K4" s="64"/>
      <c r="L4" s="72"/>
      <c r="M4" s="72"/>
      <c r="N4" s="72"/>
      <c r="O4" s="72"/>
      <c r="P4" s="72"/>
      <c r="Q4" s="72"/>
      <c r="R4" s="72"/>
      <c r="S4" s="72"/>
    </row>
    <row r="5" spans="1:19">
      <c r="A5" s="71">
        <v>2008</v>
      </c>
      <c r="B5" s="2">
        <v>5431</v>
      </c>
      <c r="C5" s="13">
        <f>(B5-B4)/B4</f>
        <v>1.7596544715447155</v>
      </c>
      <c r="D5" s="2">
        <v>7984</v>
      </c>
      <c r="E5" s="13">
        <f>(D5-D4)/D4</f>
        <v>0.30842346771550311</v>
      </c>
      <c r="F5" s="2">
        <v>9849</v>
      </c>
      <c r="G5" s="13">
        <f>(F5-F4)/F4</f>
        <v>6.1009372746935835</v>
      </c>
      <c r="H5" s="2">
        <f t="shared" si="0"/>
        <v>23264</v>
      </c>
      <c r="I5" s="13">
        <f>(H5-H4)/H4</f>
        <v>1.4599767368087131</v>
      </c>
      <c r="J5" s="65"/>
      <c r="K5" s="64"/>
      <c r="L5" s="72"/>
      <c r="M5" s="72"/>
      <c r="N5" s="72"/>
      <c r="O5" s="72"/>
      <c r="P5" s="72"/>
      <c r="Q5" s="72"/>
      <c r="R5" s="72"/>
      <c r="S5" s="72"/>
    </row>
    <row r="6" spans="1:19">
      <c r="A6" s="71">
        <v>2009</v>
      </c>
      <c r="B6" s="2">
        <v>7273</v>
      </c>
      <c r="C6" s="13">
        <f>(B6-B5)/B5</f>
        <v>0.33916405818449641</v>
      </c>
      <c r="D6" s="2">
        <v>9778</v>
      </c>
      <c r="E6" s="13">
        <f>(D6-D5)/D5</f>
        <v>0.22469939879759518</v>
      </c>
      <c r="F6" s="2">
        <v>6689</v>
      </c>
      <c r="G6" s="13">
        <f>(F6-F5)/F5</f>
        <v>-0.32084475581277289</v>
      </c>
      <c r="H6" s="2">
        <f t="shared" si="0"/>
        <v>23740</v>
      </c>
      <c r="I6" s="13">
        <f>(H6-H5)/H5</f>
        <v>2.0460797799174691E-2</v>
      </c>
      <c r="J6" s="65"/>
      <c r="K6" s="64"/>
      <c r="L6" s="72"/>
      <c r="M6" s="72"/>
      <c r="N6" s="72"/>
      <c r="O6" s="72"/>
      <c r="P6" s="72"/>
      <c r="Q6" s="72"/>
      <c r="R6" s="72"/>
      <c r="S6" s="72"/>
    </row>
    <row r="7" spans="1:19">
      <c r="A7" s="71">
        <v>2010</v>
      </c>
      <c r="B7" s="2">
        <v>9760</v>
      </c>
      <c r="C7" s="13">
        <f>(B7-B6)/B6</f>
        <v>0.34194967688711675</v>
      </c>
      <c r="D7" s="2">
        <v>12496</v>
      </c>
      <c r="E7" s="13">
        <f>(D7-D6)/D6</f>
        <v>0.27797095520556353</v>
      </c>
      <c r="F7" s="2">
        <v>4741</v>
      </c>
      <c r="G7" s="13">
        <f>(F7-F6)/F6</f>
        <v>-0.29122439826580954</v>
      </c>
      <c r="H7" s="2">
        <f t="shared" si="0"/>
        <v>26997</v>
      </c>
      <c r="I7" s="13">
        <f>(H7-H6)/H6</f>
        <v>0.13719460825610783</v>
      </c>
      <c r="J7" s="65"/>
      <c r="K7" s="66"/>
      <c r="L7" s="67"/>
      <c r="M7" s="67"/>
      <c r="N7" s="67"/>
      <c r="O7" s="67"/>
      <c r="P7" s="67"/>
      <c r="Q7" s="67"/>
      <c r="R7" s="67"/>
      <c r="S7" s="67"/>
    </row>
    <row r="8" spans="1:19">
      <c r="A8" s="71">
        <v>2011</v>
      </c>
      <c r="B8" s="2">
        <v>12940</v>
      </c>
      <c r="C8" s="13">
        <f>(B8-B7)/B7</f>
        <v>0.32581967213114754</v>
      </c>
      <c r="D8" s="2">
        <v>16357</v>
      </c>
      <c r="E8" s="13">
        <f>(D8-D7)/D7</f>
        <v>0.30897887323943662</v>
      </c>
      <c r="F8" s="2">
        <v>4740</v>
      </c>
      <c r="G8" s="13">
        <f>(F8-F7)/F7</f>
        <v>-2.1092596498628981E-4</v>
      </c>
      <c r="H8" s="2">
        <f t="shared" si="0"/>
        <v>34037</v>
      </c>
      <c r="I8" s="13">
        <f>(H8-H7)/H7</f>
        <v>0.26076971515353559</v>
      </c>
      <c r="J8" s="65"/>
      <c r="K8" s="65"/>
      <c r="L8" s="65"/>
      <c r="M8" s="65"/>
      <c r="N8" s="65"/>
      <c r="O8" s="65"/>
      <c r="P8" s="3"/>
      <c r="Q8" s="3"/>
      <c r="R8" s="3"/>
      <c r="S8" s="3"/>
    </row>
    <row r="9" spans="1:19">
      <c r="A9" s="71">
        <v>2012</v>
      </c>
      <c r="B9" s="2">
        <v>16357</v>
      </c>
      <c r="C9" s="13">
        <f t="shared" ref="C9:G10" si="1">(B9-B8)/B8</f>
        <v>0.26406491499227203</v>
      </c>
      <c r="D9" s="2">
        <v>18064</v>
      </c>
      <c r="E9" s="13">
        <f t="shared" ref="E9" si="2">(D9-D8)/D8</f>
        <v>0.10435899003484747</v>
      </c>
      <c r="F9" s="2">
        <v>3080</v>
      </c>
      <c r="G9" s="13">
        <f t="shared" si="1"/>
        <v>-0.35021097046413502</v>
      </c>
      <c r="H9" s="2">
        <f t="shared" si="0"/>
        <v>37501</v>
      </c>
      <c r="I9" s="13">
        <f t="shared" ref="I9" si="3">(H9-H8)/H8</f>
        <v>0.10177160149249347</v>
      </c>
      <c r="J9" s="65"/>
      <c r="K9" s="65"/>
      <c r="L9" s="65"/>
      <c r="M9" s="65"/>
      <c r="N9" s="65"/>
      <c r="O9" s="65"/>
      <c r="P9" s="3"/>
      <c r="Q9" s="3"/>
      <c r="R9" s="3"/>
      <c r="S9" s="3"/>
    </row>
    <row r="10" spans="1:19">
      <c r="A10" s="71">
        <v>2013</v>
      </c>
      <c r="B10" s="2">
        <v>18345</v>
      </c>
      <c r="C10" s="13">
        <f t="shared" si="1"/>
        <v>0.12153817937274561</v>
      </c>
      <c r="D10" s="2">
        <v>18661</v>
      </c>
      <c r="E10" s="13">
        <f t="shared" ref="E10" si="4">(D10-D9)/D9</f>
        <v>3.3049158547387068E-2</v>
      </c>
      <c r="F10" s="2">
        <v>1862</v>
      </c>
      <c r="G10" s="13">
        <f t="shared" si="1"/>
        <v>-0.39545454545454545</v>
      </c>
      <c r="H10" s="2">
        <f t="shared" si="0"/>
        <v>38868</v>
      </c>
      <c r="I10" s="13">
        <f t="shared" ref="I10" si="5">(H10-H9)/H9</f>
        <v>3.6452361270366121E-2</v>
      </c>
      <c r="J10" s="65"/>
      <c r="K10" s="65"/>
      <c r="L10" s="65"/>
      <c r="M10" s="65"/>
      <c r="N10" s="65"/>
      <c r="O10" s="65"/>
      <c r="P10" s="3"/>
    </row>
    <row r="11" spans="1:19">
      <c r="B11" s="8">
        <f>SUM(B3:B10)</f>
        <v>72088</v>
      </c>
      <c r="C11" s="12"/>
      <c r="D11" s="8">
        <f>SUM(D3:D10)</f>
        <v>89530</v>
      </c>
      <c r="E11" s="12"/>
      <c r="F11" s="8">
        <f>SUM(F3:F10)</f>
        <v>32348</v>
      </c>
      <c r="G11" s="12"/>
      <c r="H11" s="8">
        <f>SUM(H3:H10)</f>
        <v>193966</v>
      </c>
      <c r="I11" s="12"/>
      <c r="J11" s="65"/>
      <c r="K11" s="65"/>
      <c r="L11" s="65"/>
      <c r="M11" s="65"/>
      <c r="N11" s="65"/>
      <c r="O11" s="65"/>
      <c r="P11" s="3"/>
    </row>
    <row r="12" spans="1:19" s="40" customFormat="1">
      <c r="B12" s="41"/>
      <c r="C12" s="42"/>
      <c r="D12" s="42"/>
      <c r="E12" s="42"/>
      <c r="G12" s="64"/>
      <c r="H12" s="65"/>
      <c r="I12" s="65"/>
      <c r="J12" s="65"/>
      <c r="K12" s="65"/>
      <c r="L12" s="65"/>
      <c r="M12" s="65"/>
      <c r="N12" s="65"/>
      <c r="O12" s="65"/>
      <c r="P12" s="3"/>
    </row>
    <row r="13" spans="1:19">
      <c r="G13" s="64"/>
      <c r="H13" s="65"/>
      <c r="I13" s="65"/>
      <c r="J13" s="65"/>
      <c r="K13" s="65"/>
      <c r="L13" s="65"/>
      <c r="M13" s="65"/>
      <c r="N13" s="65"/>
      <c r="O13" s="65"/>
      <c r="P13" s="3"/>
    </row>
    <row r="14" spans="1:19">
      <c r="A14" s="19" t="s">
        <v>34</v>
      </c>
      <c r="B14" s="6"/>
      <c r="C14" s="6"/>
      <c r="D14" s="6"/>
      <c r="E14" s="6"/>
    </row>
    <row r="15" spans="1:19">
      <c r="A15" s="20" t="s">
        <v>35</v>
      </c>
      <c r="B15" s="9">
        <v>2006</v>
      </c>
      <c r="C15" s="9">
        <v>2007</v>
      </c>
      <c r="D15" s="9">
        <v>2008</v>
      </c>
      <c r="E15" s="9">
        <v>2009</v>
      </c>
      <c r="F15" s="9">
        <v>2010</v>
      </c>
      <c r="G15" s="9">
        <v>2011</v>
      </c>
      <c r="H15" s="9">
        <v>2012</v>
      </c>
      <c r="I15" s="9">
        <v>2013</v>
      </c>
      <c r="J15" s="1" t="s">
        <v>1</v>
      </c>
    </row>
    <row r="16" spans="1:19">
      <c r="A16" s="49" t="s">
        <v>20</v>
      </c>
      <c r="B16" s="28">
        <v>54</v>
      </c>
      <c r="C16" s="28">
        <v>2172</v>
      </c>
      <c r="D16" s="28">
        <v>5704</v>
      </c>
      <c r="E16" s="28">
        <v>7593</v>
      </c>
      <c r="F16" s="30">
        <v>9581</v>
      </c>
      <c r="G16" s="30">
        <v>12504</v>
      </c>
      <c r="H16" s="30">
        <v>13336</v>
      </c>
      <c r="I16" s="30">
        <v>14760</v>
      </c>
      <c r="J16" s="4">
        <f>SUM(B16:I16)</f>
        <v>65704</v>
      </c>
    </row>
    <row r="17" spans="1:10" ht="13.5" thickBot="1">
      <c r="A17" s="50"/>
      <c r="B17" s="14"/>
      <c r="C17" s="15">
        <f>(C16-B16)/B16</f>
        <v>39.222222222222221</v>
      </c>
      <c r="D17" s="15">
        <f>(D16-C16)/C16</f>
        <v>1.6261510128913443</v>
      </c>
      <c r="E17" s="15">
        <f>(E16-D16)/D16</f>
        <v>0.33117110799438992</v>
      </c>
      <c r="F17" s="15">
        <f>(F16-E16)/E16</f>
        <v>0.26182009745818519</v>
      </c>
      <c r="G17" s="15">
        <f>(G16-F16)/F16</f>
        <v>0.30508297672476775</v>
      </c>
      <c r="H17" s="15">
        <f t="shared" ref="H17:I17" si="6">(H16-G16)/G16</f>
        <v>6.6538707613563661E-2</v>
      </c>
      <c r="I17" s="15">
        <f t="shared" si="6"/>
        <v>0.10677864427114576</v>
      </c>
      <c r="J17" s="16"/>
    </row>
    <row r="18" spans="1:10" ht="13.5" thickTop="1">
      <c r="A18" s="47" t="s">
        <v>24</v>
      </c>
      <c r="B18" s="28">
        <v>1</v>
      </c>
      <c r="C18" s="28">
        <v>60</v>
      </c>
      <c r="D18" s="28">
        <v>42</v>
      </c>
      <c r="E18" s="28">
        <v>37</v>
      </c>
      <c r="F18" s="30">
        <v>264</v>
      </c>
      <c r="G18" s="30">
        <v>145</v>
      </c>
      <c r="H18" s="30">
        <v>387</v>
      </c>
      <c r="I18" s="30">
        <v>101</v>
      </c>
      <c r="J18" s="4">
        <f>SUM(B18:I18)</f>
        <v>1037</v>
      </c>
    </row>
    <row r="19" spans="1:10" ht="13.5" thickBot="1">
      <c r="A19" s="48"/>
      <c r="B19" s="14"/>
      <c r="C19" s="17">
        <f>(C18-B18)/B18</f>
        <v>59</v>
      </c>
      <c r="D19" s="17">
        <f>(D18-C18)/C18</f>
        <v>-0.3</v>
      </c>
      <c r="E19" s="17">
        <f>(E18-D18)/D18</f>
        <v>-0.11904761904761904</v>
      </c>
      <c r="F19" s="17">
        <f>(F18-E18)/E18</f>
        <v>6.1351351351351351</v>
      </c>
      <c r="G19" s="17">
        <f>(G18-F18)/F18</f>
        <v>-0.45075757575757575</v>
      </c>
      <c r="H19" s="17">
        <f t="shared" ref="H19:I19" si="7">(H18-G18)/G18</f>
        <v>1.6689655172413793</v>
      </c>
      <c r="I19" s="17">
        <f t="shared" si="7"/>
        <v>-0.73901808785529721</v>
      </c>
      <c r="J19" s="16"/>
    </row>
    <row r="20" spans="1:10" ht="13.5" thickTop="1">
      <c r="A20" s="51" t="s">
        <v>16</v>
      </c>
      <c r="B20" s="28">
        <v>31</v>
      </c>
      <c r="C20" s="28">
        <v>3663</v>
      </c>
      <c r="D20" s="28">
        <v>4650</v>
      </c>
      <c r="E20" s="28">
        <v>5417</v>
      </c>
      <c r="F20" s="30">
        <v>7070</v>
      </c>
      <c r="G20" s="30">
        <v>8993</v>
      </c>
      <c r="H20" s="30">
        <v>10255</v>
      </c>
      <c r="I20" s="30">
        <v>10570</v>
      </c>
      <c r="J20" s="4">
        <f>SUM(B20:I20)</f>
        <v>50649</v>
      </c>
    </row>
    <row r="21" spans="1:10" ht="13.5" thickBot="1">
      <c r="A21" s="50"/>
      <c r="B21" s="14"/>
      <c r="C21" s="18">
        <f>(C20-B20)/B20</f>
        <v>117.16129032258064</v>
      </c>
      <c r="D21" s="18">
        <f>(D20-C20)/C20</f>
        <v>0.26945126945126946</v>
      </c>
      <c r="E21" s="18">
        <f>(E20-D20)/D20</f>
        <v>0.16494623655913979</v>
      </c>
      <c r="F21" s="18">
        <f>(F20-E20)/E20</f>
        <v>0.30515045227985971</v>
      </c>
      <c r="G21" s="18">
        <f>(G20-F20)/F20</f>
        <v>0.27199434229137198</v>
      </c>
      <c r="H21" s="18">
        <f t="shared" ref="H21:I21" si="8">(H20-G20)/G20</f>
        <v>0.140331368842433</v>
      </c>
      <c r="I21" s="18">
        <f t="shared" si="8"/>
        <v>3.0716723549488054E-2</v>
      </c>
      <c r="J21" s="16"/>
    </row>
    <row r="22" spans="1:10" ht="13.5" thickTop="1">
      <c r="A22" s="51" t="s">
        <v>18</v>
      </c>
      <c r="B22" s="28">
        <v>2</v>
      </c>
      <c r="C22" s="28">
        <v>304</v>
      </c>
      <c r="D22" s="28">
        <v>246</v>
      </c>
      <c r="E22" s="28">
        <v>160</v>
      </c>
      <c r="F22" s="30">
        <v>268</v>
      </c>
      <c r="G22" s="30">
        <v>834</v>
      </c>
      <c r="H22" s="30">
        <v>954</v>
      </c>
      <c r="I22" s="30">
        <v>1052</v>
      </c>
      <c r="J22" s="4">
        <f>SUM(B22:I22)</f>
        <v>3820</v>
      </c>
    </row>
    <row r="23" spans="1:10" ht="13.5" thickBot="1">
      <c r="A23" s="50"/>
      <c r="B23" s="14"/>
      <c r="C23" s="15">
        <f>(C22-B22)/B22</f>
        <v>151</v>
      </c>
      <c r="D23" s="15">
        <f>(D22-C22)/C22</f>
        <v>-0.19078947368421054</v>
      </c>
      <c r="E23" s="15">
        <f>(E22-D22)/D22</f>
        <v>-0.34959349593495936</v>
      </c>
      <c r="F23" s="15">
        <f>(F22-E22)/E22</f>
        <v>0.67500000000000004</v>
      </c>
      <c r="G23" s="15">
        <f>(G22-F22)/F22</f>
        <v>2.1119402985074629</v>
      </c>
      <c r="H23" s="15">
        <f t="shared" ref="H23:I23" si="9">(H22-G22)/G22</f>
        <v>0.14388489208633093</v>
      </c>
      <c r="I23" s="15">
        <f t="shared" si="9"/>
        <v>0.10272536687631027</v>
      </c>
      <c r="J23" s="16"/>
    </row>
    <row r="24" spans="1:10" ht="13.5" thickTop="1">
      <c r="A24" s="47" t="s">
        <v>21</v>
      </c>
      <c r="B24" s="28"/>
      <c r="C24" s="28">
        <v>44</v>
      </c>
      <c r="D24" s="28">
        <v>47</v>
      </c>
      <c r="E24" s="28">
        <v>46</v>
      </c>
      <c r="F24" s="30">
        <v>44</v>
      </c>
      <c r="G24" s="30">
        <v>102</v>
      </c>
      <c r="H24" s="30">
        <v>187</v>
      </c>
      <c r="I24" s="30">
        <v>128</v>
      </c>
      <c r="J24" s="4">
        <f>SUM(B24:I24)</f>
        <v>598</v>
      </c>
    </row>
    <row r="25" spans="1:10" ht="13.5" thickBot="1">
      <c r="A25" s="48"/>
      <c r="B25" s="14"/>
      <c r="C25" s="17" t="e">
        <f>(C24-B24)/B24</f>
        <v>#DIV/0!</v>
      </c>
      <c r="D25" s="17">
        <f>(D24-C24)/C24</f>
        <v>6.8181818181818177E-2</v>
      </c>
      <c r="E25" s="17">
        <f>(E24-D24)/D24</f>
        <v>-2.1276595744680851E-2</v>
      </c>
      <c r="F25" s="17">
        <f>(F24-E24)/E24</f>
        <v>-4.3478260869565216E-2</v>
      </c>
      <c r="G25" s="17">
        <f>(G24-F24)/F24</f>
        <v>1.3181818181818181</v>
      </c>
      <c r="H25" s="17">
        <f t="shared" ref="H25:I25" si="10">(H24-G24)/G24</f>
        <v>0.83333333333333337</v>
      </c>
      <c r="I25" s="17">
        <f t="shared" si="10"/>
        <v>-0.31550802139037432</v>
      </c>
      <c r="J25" s="16"/>
    </row>
    <row r="26" spans="1:10" ht="13.5" thickTop="1">
      <c r="A26" s="51" t="s">
        <v>23</v>
      </c>
      <c r="B26" s="28">
        <v>13</v>
      </c>
      <c r="C26" s="28">
        <v>1757</v>
      </c>
      <c r="D26" s="28">
        <v>2569</v>
      </c>
      <c r="E26" s="28">
        <v>3487</v>
      </c>
      <c r="F26" s="30">
        <v>4562</v>
      </c>
      <c r="G26" s="30">
        <v>6379</v>
      </c>
      <c r="H26" s="30">
        <v>8867</v>
      </c>
      <c r="I26" s="30">
        <v>10008</v>
      </c>
      <c r="J26" s="4">
        <f>SUM(B26:I26)</f>
        <v>37642</v>
      </c>
    </row>
    <row r="27" spans="1:10" ht="13.5" thickBot="1">
      <c r="A27" s="50"/>
      <c r="B27" s="14"/>
      <c r="C27" s="18">
        <f>(C26-B26)/B26</f>
        <v>134.15384615384616</v>
      </c>
      <c r="D27" s="18">
        <f>(D26-C26)/C26</f>
        <v>0.46215139442231074</v>
      </c>
      <c r="E27" s="18">
        <f>(E26-D26)/D26</f>
        <v>0.35733748540288052</v>
      </c>
      <c r="F27" s="18">
        <f>(F26-E26)/E26</f>
        <v>0.30828792658445653</v>
      </c>
      <c r="G27" s="18">
        <f>(G26-F26)/F26</f>
        <v>0.39829022358614641</v>
      </c>
      <c r="H27" s="18">
        <f t="shared" ref="H27:I27" si="11">(H26-G26)/G26</f>
        <v>0.39002978523279513</v>
      </c>
      <c r="I27" s="18">
        <f t="shared" si="11"/>
        <v>0.12867937295590393</v>
      </c>
      <c r="J27" s="16"/>
    </row>
    <row r="28" spans="1:10" ht="13.5" thickTop="1">
      <c r="A28" s="51" t="s">
        <v>17</v>
      </c>
      <c r="B28" s="28">
        <v>1</v>
      </c>
      <c r="C28" s="28">
        <v>21</v>
      </c>
      <c r="D28" s="28">
        <v>66</v>
      </c>
      <c r="E28" s="28">
        <v>171</v>
      </c>
      <c r="F28" s="30">
        <v>251</v>
      </c>
      <c r="G28" s="30">
        <v>221</v>
      </c>
      <c r="H28" s="30">
        <v>256</v>
      </c>
      <c r="I28" s="30">
        <v>239</v>
      </c>
      <c r="J28" s="4">
        <f>SUM(B28:I28)</f>
        <v>1226</v>
      </c>
    </row>
    <row r="29" spans="1:10" ht="13.5" thickBot="1">
      <c r="A29" s="50"/>
      <c r="B29" s="14"/>
      <c r="C29" s="15">
        <f>(C28-B28)/B28</f>
        <v>20</v>
      </c>
      <c r="D29" s="15">
        <f>(D28-C28)/C28</f>
        <v>2.1428571428571428</v>
      </c>
      <c r="E29" s="15">
        <f>(E28-D28)/D28</f>
        <v>1.5909090909090908</v>
      </c>
      <c r="F29" s="15">
        <f>(F28-E28)/E28</f>
        <v>0.46783625730994149</v>
      </c>
      <c r="G29" s="15">
        <f>(G28-F28)/F28</f>
        <v>-0.11952191235059761</v>
      </c>
      <c r="H29" s="15">
        <f t="shared" ref="H29:I29" si="12">(H28-G28)/G28</f>
        <v>0.15837104072398189</v>
      </c>
      <c r="I29" s="15">
        <f t="shared" si="12"/>
        <v>-6.640625E-2</v>
      </c>
      <c r="J29" s="16"/>
    </row>
    <row r="30" spans="1:10" ht="13.5" thickTop="1">
      <c r="A30" s="47" t="s">
        <v>22</v>
      </c>
      <c r="B30" s="28"/>
      <c r="C30" s="28">
        <v>48</v>
      </c>
      <c r="D30" s="28">
        <v>91</v>
      </c>
      <c r="E30" s="28">
        <v>140</v>
      </c>
      <c r="F30" s="30">
        <v>215</v>
      </c>
      <c r="G30" s="30">
        <v>118</v>
      </c>
      <c r="H30" s="30">
        <v>178</v>
      </c>
      <c r="I30" s="30">
        <v>148</v>
      </c>
      <c r="J30" s="4">
        <f>SUM(B30:I30)</f>
        <v>938</v>
      </c>
    </row>
    <row r="31" spans="1:10" ht="13.5" thickBot="1">
      <c r="A31" s="48"/>
      <c r="B31" s="14"/>
      <c r="C31" s="17" t="e">
        <f>(C30-B30)/B30</f>
        <v>#DIV/0!</v>
      </c>
      <c r="D31" s="17">
        <f>(D30-C30)/C30</f>
        <v>0.89583333333333337</v>
      </c>
      <c r="E31" s="17">
        <f>(E30-D30)/D30</f>
        <v>0.53846153846153844</v>
      </c>
      <c r="F31" s="17">
        <f>(F30-E30)/E30</f>
        <v>0.5357142857142857</v>
      </c>
      <c r="G31" s="17">
        <f>(G30-F30)/F30</f>
        <v>-0.4511627906976744</v>
      </c>
      <c r="H31" s="17">
        <f t="shared" ref="H31:I31" si="13">(H30-G30)/G30</f>
        <v>0.50847457627118642</v>
      </c>
      <c r="I31" s="17">
        <f t="shared" si="13"/>
        <v>-0.16853932584269662</v>
      </c>
      <c r="J31" s="16"/>
    </row>
    <row r="32" spans="1:10" ht="13.5" thickTop="1">
      <c r="A32" s="61" t="s">
        <v>15</v>
      </c>
      <c r="B32" s="28"/>
      <c r="C32" s="28"/>
      <c r="D32" s="28">
        <v>1</v>
      </c>
      <c r="E32" s="28"/>
      <c r="F32" s="30"/>
      <c r="G32" s="30">
        <v>1</v>
      </c>
      <c r="H32" s="30">
        <v>1</v>
      </c>
      <c r="I32" s="30">
        <v>1</v>
      </c>
      <c r="J32" s="4">
        <f>SUM(B32:I32)</f>
        <v>4</v>
      </c>
    </row>
    <row r="33" spans="1:10" ht="13.5" thickBot="1">
      <c r="A33" s="50"/>
      <c r="B33" s="14"/>
      <c r="C33" s="18" t="e">
        <f>(C32-B32)/B32</f>
        <v>#DIV/0!</v>
      </c>
      <c r="D33" s="18" t="e">
        <f>(D32-C32)/C32</f>
        <v>#DIV/0!</v>
      </c>
      <c r="E33" s="18">
        <f>(E32-D32)/D32</f>
        <v>-1</v>
      </c>
      <c r="F33" s="18" t="e">
        <f>(F32-E32)/E32</f>
        <v>#DIV/0!</v>
      </c>
      <c r="G33" s="18" t="e">
        <f>(G32-F32)/F32</f>
        <v>#DIV/0!</v>
      </c>
      <c r="H33" s="18">
        <f t="shared" ref="H33" si="14">(H32-G32)/G32</f>
        <v>0</v>
      </c>
      <c r="I33" s="18">
        <f t="shared" ref="I33" si="15">(I32-H32)/H32</f>
        <v>0</v>
      </c>
      <c r="J33" s="16"/>
    </row>
    <row r="34" spans="1:10" ht="13.5" thickTop="1">
      <c r="A34" s="51" t="s">
        <v>19</v>
      </c>
      <c r="B34" s="28"/>
      <c r="C34" s="28">
        <v>1387</v>
      </c>
      <c r="D34" s="28">
        <v>9849</v>
      </c>
      <c r="E34" s="28">
        <v>6689</v>
      </c>
      <c r="F34" s="30">
        <v>4741</v>
      </c>
      <c r="G34" s="30">
        <v>4740</v>
      </c>
      <c r="H34" s="30">
        <v>3080</v>
      </c>
      <c r="I34" s="30">
        <v>1862</v>
      </c>
      <c r="J34" s="4">
        <f>SUM(B34:I34)</f>
        <v>32348</v>
      </c>
    </row>
    <row r="35" spans="1:10" ht="13.5" thickBot="1">
      <c r="A35" s="50"/>
      <c r="B35" s="14"/>
      <c r="C35" s="18" t="e">
        <f>(C34-B34)/B34</f>
        <v>#DIV/0!</v>
      </c>
      <c r="D35" s="18">
        <f>(D34-C34)/C34</f>
        <v>6.1009372746935835</v>
      </c>
      <c r="E35" s="18">
        <f>(E34-D34)/D34</f>
        <v>-0.32084475581277289</v>
      </c>
      <c r="F35" s="18">
        <f>(F34-E34)/E34</f>
        <v>-0.29122439826580954</v>
      </c>
      <c r="G35" s="18">
        <f>(G34-F34)/F34</f>
        <v>-2.1092596498628981E-4</v>
      </c>
      <c r="H35" s="18">
        <f t="shared" ref="H35:I35" si="16">(H34-G34)/G34</f>
        <v>-0.35021097046413502</v>
      </c>
      <c r="I35" s="18">
        <f t="shared" si="16"/>
        <v>-0.39545454545454545</v>
      </c>
      <c r="J35" s="16"/>
    </row>
    <row r="36" spans="1:10" ht="13.5" thickTop="1">
      <c r="A36" s="52" t="s">
        <v>1</v>
      </c>
      <c r="B36" s="45">
        <f>B16+B18+B20+B22+B24+B26+B28+B30+B34+B32</f>
        <v>102</v>
      </c>
      <c r="C36" s="45">
        <f t="shared" ref="C36:I36" si="17">C16+C18+C20+C22+C24+C26+C28+C30+C34+C32</f>
        <v>9456</v>
      </c>
      <c r="D36" s="45">
        <f t="shared" si="17"/>
        <v>23265</v>
      </c>
      <c r="E36" s="45">
        <f t="shared" si="17"/>
        <v>23740</v>
      </c>
      <c r="F36" s="45">
        <f t="shared" si="17"/>
        <v>26996</v>
      </c>
      <c r="G36" s="45">
        <f t="shared" si="17"/>
        <v>34037</v>
      </c>
      <c r="H36" s="45">
        <f t="shared" si="17"/>
        <v>37501</v>
      </c>
      <c r="I36" s="45">
        <f t="shared" si="17"/>
        <v>38869</v>
      </c>
      <c r="J36" s="45">
        <f>SUM(B36:I36)</f>
        <v>193966</v>
      </c>
    </row>
    <row r="37" spans="1:10">
      <c r="A37" s="53"/>
      <c r="B37" s="1"/>
      <c r="C37" s="13">
        <f>(C36-B36)/B36</f>
        <v>91.705882352941174</v>
      </c>
      <c r="D37" s="13">
        <f>(D36-C36)/C36</f>
        <v>1.4603426395939085</v>
      </c>
      <c r="E37" s="13">
        <f>(E36-D36)/D36</f>
        <v>2.0416935310552331E-2</v>
      </c>
      <c r="F37" s="13">
        <f>(F36-E36)/E36</f>
        <v>0.13715248525695029</v>
      </c>
      <c r="G37" s="13">
        <f>(G36-F36)/F36</f>
        <v>0.26081641724699955</v>
      </c>
      <c r="H37" s="13">
        <f t="shared" ref="H37:I37" si="18">(H36-G36)/G36</f>
        <v>0.10177160149249347</v>
      </c>
      <c r="I37" s="13">
        <f t="shared" si="18"/>
        <v>3.6479027225940638E-2</v>
      </c>
    </row>
    <row r="38" spans="1:10">
      <c r="A38" s="43"/>
      <c r="B38" s="6"/>
      <c r="C38" s="69"/>
      <c r="D38" s="69"/>
      <c r="E38" s="69"/>
      <c r="F38" s="69"/>
      <c r="G38" s="69"/>
      <c r="H38" s="69"/>
    </row>
    <row r="39" spans="1:10">
      <c r="A39" s="43"/>
      <c r="B39" s="6"/>
      <c r="C39" s="69"/>
      <c r="D39" s="69"/>
      <c r="E39" s="69"/>
      <c r="F39" s="69"/>
      <c r="G39" s="69"/>
      <c r="H39" s="69"/>
      <c r="I39" s="40"/>
    </row>
    <row r="40" spans="1:10" ht="26.25">
      <c r="A40" s="19" t="s">
        <v>36</v>
      </c>
      <c r="B40" s="6"/>
      <c r="C40" s="6"/>
      <c r="D40" s="6"/>
      <c r="E40" s="6"/>
    </row>
    <row r="41" spans="1:10">
      <c r="A41" s="20" t="s">
        <v>35</v>
      </c>
      <c r="B41" s="9">
        <v>2006</v>
      </c>
      <c r="C41" s="9">
        <v>2007</v>
      </c>
      <c r="D41" s="9">
        <v>2008</v>
      </c>
      <c r="E41" s="9">
        <v>2009</v>
      </c>
      <c r="F41" s="9">
        <v>2010</v>
      </c>
      <c r="G41" s="9">
        <v>2011</v>
      </c>
      <c r="H41" s="9">
        <v>2012</v>
      </c>
      <c r="I41" s="9">
        <v>2013</v>
      </c>
      <c r="J41" s="1" t="s">
        <v>1</v>
      </c>
    </row>
    <row r="42" spans="1:10">
      <c r="A42" s="49" t="s">
        <v>20</v>
      </c>
      <c r="B42" s="37"/>
      <c r="C42" s="37">
        <v>37</v>
      </c>
      <c r="D42" s="37">
        <v>2562</v>
      </c>
      <c r="E42" s="37">
        <v>3578</v>
      </c>
      <c r="F42" s="37">
        <v>4636</v>
      </c>
      <c r="G42" s="37">
        <v>5708</v>
      </c>
      <c r="H42" s="37">
        <v>6058</v>
      </c>
      <c r="I42" s="37">
        <v>7311</v>
      </c>
      <c r="J42" s="4">
        <f>SUM(B42:I42)</f>
        <v>29890</v>
      </c>
    </row>
    <row r="43" spans="1:10" ht="13.5" thickBot="1">
      <c r="A43" s="50"/>
      <c r="B43" s="14"/>
      <c r="C43" s="15" t="e">
        <f>(C42-B42)/B42</f>
        <v>#DIV/0!</v>
      </c>
      <c r="D43" s="15">
        <f>(D42-C42)/C42</f>
        <v>68.243243243243242</v>
      </c>
      <c r="E43" s="15">
        <f>(E42-D42)/D42</f>
        <v>0.39656518345042935</v>
      </c>
      <c r="F43" s="15">
        <f>(F42-E42)/E42</f>
        <v>0.29569591950810509</v>
      </c>
      <c r="G43" s="15">
        <f>(G42-F42)/F42</f>
        <v>0.23123382226056946</v>
      </c>
      <c r="H43" s="15">
        <f t="shared" ref="H43:I43" si="19">(H42-G42)/G42</f>
        <v>6.1317449194113527E-2</v>
      </c>
      <c r="I43" s="15">
        <f t="shared" si="19"/>
        <v>0.20683393859359525</v>
      </c>
      <c r="J43" s="16"/>
    </row>
    <row r="44" spans="1:10" ht="13.5" thickTop="1">
      <c r="A44" s="47" t="s">
        <v>24</v>
      </c>
      <c r="B44" s="37"/>
      <c r="C44" s="37">
        <v>15</v>
      </c>
      <c r="D44" s="37">
        <v>36</v>
      </c>
      <c r="E44" s="37">
        <v>34</v>
      </c>
      <c r="F44" s="37">
        <v>248</v>
      </c>
      <c r="G44" s="37">
        <v>138</v>
      </c>
      <c r="H44" s="37">
        <v>371</v>
      </c>
      <c r="I44" s="37">
        <v>82</v>
      </c>
      <c r="J44" s="4">
        <f>SUM(B44:I44)</f>
        <v>924</v>
      </c>
    </row>
    <row r="45" spans="1:10" ht="13.5" thickBot="1">
      <c r="A45" s="48"/>
      <c r="B45" s="14"/>
      <c r="C45" s="17" t="e">
        <f>(C44-B44)/B44</f>
        <v>#DIV/0!</v>
      </c>
      <c r="D45" s="17">
        <f>(D44-C44)/C44</f>
        <v>1.4</v>
      </c>
      <c r="E45" s="17">
        <f>(E44-D44)/D44</f>
        <v>-5.5555555555555552E-2</v>
      </c>
      <c r="F45" s="17">
        <f>(F44-E44)/E44</f>
        <v>6.2941176470588234</v>
      </c>
      <c r="G45" s="17">
        <f>(G44-F44)/F44</f>
        <v>-0.44354838709677419</v>
      </c>
      <c r="H45" s="17">
        <f t="shared" ref="H45:I45" si="20">(H44-G44)/G44</f>
        <v>1.6884057971014492</v>
      </c>
      <c r="I45" s="17">
        <f t="shared" si="20"/>
        <v>-0.77897574123989222</v>
      </c>
      <c r="J45" s="16"/>
    </row>
    <row r="46" spans="1:10" ht="13.5" thickTop="1">
      <c r="A46" s="51" t="s">
        <v>16</v>
      </c>
      <c r="B46" s="37">
        <v>1</v>
      </c>
      <c r="C46" s="37">
        <v>138</v>
      </c>
      <c r="D46" s="37">
        <v>219</v>
      </c>
      <c r="E46" s="37">
        <v>135</v>
      </c>
      <c r="F46" s="37">
        <v>240</v>
      </c>
      <c r="G46" s="37">
        <v>540</v>
      </c>
      <c r="H46" s="37">
        <v>842</v>
      </c>
      <c r="I46" s="37">
        <v>726</v>
      </c>
      <c r="J46" s="4">
        <f>SUM(B46:I46)</f>
        <v>2841</v>
      </c>
    </row>
    <row r="47" spans="1:10" ht="13.5" thickBot="1">
      <c r="A47" s="50"/>
      <c r="B47" s="14"/>
      <c r="C47" s="18">
        <f>(C46-B46)/B46</f>
        <v>137</v>
      </c>
      <c r="D47" s="18">
        <f>(D46-C46)/C46</f>
        <v>0.58695652173913049</v>
      </c>
      <c r="E47" s="18">
        <f>(E46-D46)/D46</f>
        <v>-0.38356164383561642</v>
      </c>
      <c r="F47" s="18">
        <f>(F46-E46)/E46</f>
        <v>0.77777777777777779</v>
      </c>
      <c r="G47" s="18">
        <f>(G46-F46)/F46</f>
        <v>1.25</v>
      </c>
      <c r="H47" s="18">
        <f t="shared" ref="H47:I47" si="21">(H46-G46)/G46</f>
        <v>0.55925925925925923</v>
      </c>
      <c r="I47" s="18">
        <f t="shared" si="21"/>
        <v>-0.13776722090261281</v>
      </c>
      <c r="J47" s="4">
        <f>SUM(B47:I47)</f>
        <v>139.65266469403792</v>
      </c>
    </row>
    <row r="48" spans="1:10" ht="13.5" thickTop="1">
      <c r="A48" s="51" t="s">
        <v>18</v>
      </c>
      <c r="B48" s="37"/>
      <c r="C48" s="37">
        <v>11</v>
      </c>
      <c r="D48" s="37">
        <v>17</v>
      </c>
      <c r="E48" s="37">
        <v>8</v>
      </c>
      <c r="F48" s="37">
        <v>25</v>
      </c>
      <c r="G48" s="37">
        <v>149</v>
      </c>
      <c r="H48" s="37">
        <v>182</v>
      </c>
      <c r="I48" s="37">
        <v>184</v>
      </c>
      <c r="J48" s="4">
        <f>SUM(B48:I48)</f>
        <v>576</v>
      </c>
    </row>
    <row r="49" spans="1:13" ht="13.5" thickBot="1">
      <c r="A49" s="50"/>
      <c r="B49" s="14"/>
      <c r="C49" s="15" t="e">
        <f>(C48-B48)/B48</f>
        <v>#DIV/0!</v>
      </c>
      <c r="D49" s="15">
        <f>(D48-C48)/C48</f>
        <v>0.54545454545454541</v>
      </c>
      <c r="E49" s="15">
        <f>(E48-D48)/D48</f>
        <v>-0.52941176470588236</v>
      </c>
      <c r="F49" s="15">
        <f>(F48-E48)/E48</f>
        <v>2.125</v>
      </c>
      <c r="G49" s="15">
        <f>(G48-F48)/F48</f>
        <v>4.96</v>
      </c>
      <c r="H49" s="15">
        <f t="shared" ref="H49:I49" si="22">(H48-G48)/G48</f>
        <v>0.22147651006711411</v>
      </c>
      <c r="I49" s="15">
        <f t="shared" si="22"/>
        <v>1.098901098901099E-2</v>
      </c>
      <c r="J49" s="16"/>
    </row>
    <row r="50" spans="1:13" ht="14.25" customHeight="1" thickTop="1">
      <c r="A50" s="51" t="s">
        <v>23</v>
      </c>
      <c r="B50" s="37">
        <v>13</v>
      </c>
      <c r="C50" s="37">
        <v>1757</v>
      </c>
      <c r="D50" s="37">
        <v>2569</v>
      </c>
      <c r="E50" s="37">
        <v>3487</v>
      </c>
      <c r="F50" s="37">
        <v>4562</v>
      </c>
      <c r="G50" s="37">
        <v>6379</v>
      </c>
      <c r="H50" s="37">
        <v>8867</v>
      </c>
      <c r="I50" s="37">
        <v>10008</v>
      </c>
      <c r="J50" s="4">
        <f>SUM(B50:I50)</f>
        <v>37642</v>
      </c>
    </row>
    <row r="51" spans="1:13" ht="13.5" thickBot="1">
      <c r="A51" s="50"/>
      <c r="B51" s="14"/>
      <c r="C51" s="15">
        <f>(C50-B50)/B50</f>
        <v>134.15384615384616</v>
      </c>
      <c r="D51" s="15">
        <f>(D50-C50)/C50</f>
        <v>0.46215139442231074</v>
      </c>
      <c r="E51" s="15">
        <f>(E50-D50)/D50</f>
        <v>0.35733748540288052</v>
      </c>
      <c r="F51" s="15">
        <f>(F50-E50)/E50</f>
        <v>0.30828792658445653</v>
      </c>
      <c r="G51" s="15">
        <f>(G50-F50)/F50</f>
        <v>0.39829022358614641</v>
      </c>
      <c r="H51" s="15">
        <f t="shared" ref="H51" si="23">(H50-G50)/G50</f>
        <v>0.39002978523279513</v>
      </c>
      <c r="I51" s="15">
        <f t="shared" ref="I51" si="24">(I50-H50)/H50</f>
        <v>0.12867937295590393</v>
      </c>
      <c r="J51" s="16"/>
    </row>
    <row r="52" spans="1:13" ht="14.25" customHeight="1" thickTop="1">
      <c r="A52" s="51" t="s">
        <v>17</v>
      </c>
      <c r="B52" s="37"/>
      <c r="C52" s="37">
        <v>8</v>
      </c>
      <c r="D52" s="37">
        <v>22</v>
      </c>
      <c r="E52" s="37">
        <v>15</v>
      </c>
      <c r="F52" s="37">
        <v>19</v>
      </c>
      <c r="G52" s="37">
        <v>16</v>
      </c>
      <c r="H52" s="37">
        <v>18</v>
      </c>
      <c r="I52" s="37">
        <v>16</v>
      </c>
      <c r="J52" s="4">
        <f>SUM(B52:I52)</f>
        <v>114</v>
      </c>
    </row>
    <row r="53" spans="1:13" ht="13.5" thickBot="1">
      <c r="A53" s="50"/>
      <c r="B53" s="14"/>
      <c r="C53" s="15" t="e">
        <f>(C52-B52)/B52</f>
        <v>#DIV/0!</v>
      </c>
      <c r="D53" s="15">
        <f>(D52-C52)/C52</f>
        <v>1.75</v>
      </c>
      <c r="E53" s="15">
        <f>(E52-D52)/D52</f>
        <v>-0.31818181818181818</v>
      </c>
      <c r="F53" s="15">
        <f>(F52-E52)/E52</f>
        <v>0.26666666666666666</v>
      </c>
      <c r="G53" s="15">
        <f>(G52-F52)/F52</f>
        <v>-0.15789473684210525</v>
      </c>
      <c r="H53" s="15">
        <f t="shared" ref="H53:I53" si="25">(H52-G52)/G52</f>
        <v>0.125</v>
      </c>
      <c r="I53" s="15">
        <f t="shared" si="25"/>
        <v>-0.1111111111111111</v>
      </c>
      <c r="J53" s="16"/>
    </row>
    <row r="54" spans="1:13" ht="13.5" thickTop="1">
      <c r="A54" s="47" t="s">
        <v>22</v>
      </c>
      <c r="B54" s="37"/>
      <c r="C54" s="37">
        <v>1</v>
      </c>
      <c r="D54" s="37">
        <v>6</v>
      </c>
      <c r="E54" s="37">
        <v>16</v>
      </c>
      <c r="F54" s="37">
        <v>29</v>
      </c>
      <c r="G54" s="37">
        <v>9</v>
      </c>
      <c r="H54" s="37">
        <v>19</v>
      </c>
      <c r="I54" s="37">
        <v>18</v>
      </c>
      <c r="J54" s="4">
        <f>SUM(B54:I54)</f>
        <v>98</v>
      </c>
    </row>
    <row r="55" spans="1:13" ht="13.5" thickBot="1">
      <c r="A55" s="48"/>
      <c r="B55" s="14"/>
      <c r="C55" s="17" t="e">
        <f>(C54-B54)/B54</f>
        <v>#DIV/0!</v>
      </c>
      <c r="D55" s="17">
        <f>(D54-C54)/C54</f>
        <v>5</v>
      </c>
      <c r="E55" s="17">
        <f>(E54-D54)/D54</f>
        <v>1.6666666666666667</v>
      </c>
      <c r="F55" s="17">
        <f>(F54-E54)/E54</f>
        <v>0.8125</v>
      </c>
      <c r="G55" s="17">
        <f>(G54-F54)/F54</f>
        <v>-0.68965517241379315</v>
      </c>
      <c r="H55" s="17">
        <f t="shared" ref="H55:I55" si="26">(H54-G54)/G54</f>
        <v>1.1111111111111112</v>
      </c>
      <c r="I55" s="17">
        <f t="shared" si="26"/>
        <v>-5.2631578947368418E-2</v>
      </c>
      <c r="J55" s="16"/>
    </row>
    <row r="56" spans="1:13" ht="13.5" thickTop="1">
      <c r="A56" s="68" t="s">
        <v>15</v>
      </c>
      <c r="B56" s="37"/>
      <c r="C56" s="37">
        <v>1</v>
      </c>
      <c r="D56" s="37"/>
      <c r="E56" s="37"/>
      <c r="F56" s="37">
        <v>1</v>
      </c>
      <c r="G56" s="37">
        <v>1</v>
      </c>
      <c r="H56" s="37"/>
      <c r="I56" s="37"/>
      <c r="J56" s="4">
        <f>SUM(B56:I56)</f>
        <v>3</v>
      </c>
    </row>
    <row r="57" spans="1:13" ht="13.5" thickBot="1">
      <c r="A57" s="48"/>
      <c r="B57" s="14"/>
      <c r="C57" s="17" t="e">
        <f>(C56-B56)/B56</f>
        <v>#DIV/0!</v>
      </c>
      <c r="D57" s="17">
        <f>(D56-C56)/C56</f>
        <v>-1</v>
      </c>
      <c r="E57" s="17" t="e">
        <f>(E56-D56)/D56</f>
        <v>#DIV/0!</v>
      </c>
      <c r="F57" s="17" t="e">
        <f>(F56-E56)/E56</f>
        <v>#DIV/0!</v>
      </c>
      <c r="G57" s="17">
        <f>(G56-F56)/F56</f>
        <v>0</v>
      </c>
      <c r="H57" s="17">
        <f t="shared" ref="H57" si="27">(H56-G56)/G56</f>
        <v>-1</v>
      </c>
      <c r="I57" s="17" t="e">
        <f t="shared" ref="I57" si="28">(I56-H56)/H56</f>
        <v>#DIV/0!</v>
      </c>
      <c r="J57" s="16"/>
    </row>
    <row r="58" spans="1:13" ht="13.5" thickTop="1">
      <c r="A58" s="52" t="s">
        <v>1</v>
      </c>
      <c r="B58" s="45">
        <f>B42+B44+B46+B48+B52+B54+B56+B50</f>
        <v>14</v>
      </c>
      <c r="C58" s="45">
        <f t="shared" ref="C58:J58" si="29">C42+C44+C46+C48+C52+C54+C56+C50</f>
        <v>1968</v>
      </c>
      <c r="D58" s="45">
        <f t="shared" si="29"/>
        <v>5431</v>
      </c>
      <c r="E58" s="45">
        <f t="shared" si="29"/>
        <v>7273</v>
      </c>
      <c r="F58" s="45">
        <f t="shared" si="29"/>
        <v>9760</v>
      </c>
      <c r="G58" s="45">
        <f t="shared" si="29"/>
        <v>12940</v>
      </c>
      <c r="H58" s="45">
        <f t="shared" si="29"/>
        <v>16357</v>
      </c>
      <c r="I58" s="45">
        <f t="shared" si="29"/>
        <v>18345</v>
      </c>
      <c r="J58" s="45">
        <f t="shared" si="29"/>
        <v>72088</v>
      </c>
    </row>
    <row r="59" spans="1:13">
      <c r="A59" s="53"/>
      <c r="B59" s="1"/>
      <c r="C59" s="13">
        <f>(C58-B58)/B58</f>
        <v>139.57142857142858</v>
      </c>
      <c r="D59" s="13">
        <f>(D58-C58)/C58</f>
        <v>1.7596544715447155</v>
      </c>
      <c r="E59" s="13">
        <f>(E58-D58)/D58</f>
        <v>0.33916405818449641</v>
      </c>
      <c r="F59" s="13">
        <f>(F58-E58)/E58</f>
        <v>0.34194967688711675</v>
      </c>
      <c r="G59" s="13">
        <f>(G58-F58)/F58</f>
        <v>0.32581967213114754</v>
      </c>
      <c r="H59" s="13">
        <f t="shared" ref="H59" si="30">(H58-G58)/G58</f>
        <v>0.26406491499227203</v>
      </c>
      <c r="I59" s="13">
        <f t="shared" ref="I59" si="31">(I58-H58)/H58</f>
        <v>0.12153817937274561</v>
      </c>
    </row>
    <row r="60" spans="1:13">
      <c r="A60" s="70"/>
      <c r="B60" s="3"/>
      <c r="C60" s="69"/>
      <c r="D60" s="69"/>
      <c r="E60" s="69"/>
      <c r="F60" s="69"/>
      <c r="G60" s="69"/>
      <c r="H60" s="69"/>
      <c r="I60" s="40"/>
      <c r="J60" s="40"/>
      <c r="K60" s="40"/>
      <c r="L60" s="40"/>
      <c r="M60" s="40"/>
    </row>
    <row r="61" spans="1:13">
      <c r="A61" s="43"/>
      <c r="B61" s="3"/>
      <c r="C61" s="69"/>
      <c r="D61" s="69"/>
      <c r="E61" s="69"/>
      <c r="F61" s="69"/>
      <c r="G61" s="69"/>
      <c r="H61" s="69"/>
    </row>
    <row r="62" spans="1:13" ht="26.25">
      <c r="A62" s="19" t="s">
        <v>37</v>
      </c>
      <c r="B62" s="6"/>
      <c r="C62" s="6"/>
      <c r="D62" s="6"/>
      <c r="E62" s="6"/>
    </row>
    <row r="63" spans="1:13">
      <c r="A63" s="20" t="s">
        <v>35</v>
      </c>
      <c r="B63" s="9">
        <v>2006</v>
      </c>
      <c r="C63" s="9">
        <v>2007</v>
      </c>
      <c r="D63" s="9">
        <v>2008</v>
      </c>
      <c r="E63" s="9">
        <v>2009</v>
      </c>
      <c r="F63" s="9">
        <v>2010</v>
      </c>
      <c r="G63" s="9">
        <v>2011</v>
      </c>
      <c r="H63" s="9">
        <v>2012</v>
      </c>
      <c r="I63" s="9">
        <v>2013</v>
      </c>
      <c r="J63" s="1" t="s">
        <v>1</v>
      </c>
    </row>
    <row r="64" spans="1:13">
      <c r="A64" s="49" t="s">
        <v>20</v>
      </c>
      <c r="B64" s="37">
        <v>54</v>
      </c>
      <c r="C64" s="37">
        <v>2135</v>
      </c>
      <c r="D64" s="37">
        <v>3142</v>
      </c>
      <c r="E64" s="37">
        <v>4015</v>
      </c>
      <c r="F64" s="37">
        <v>4945</v>
      </c>
      <c r="G64" s="37">
        <v>6796</v>
      </c>
      <c r="H64" s="37">
        <v>7278</v>
      </c>
      <c r="I64" s="37">
        <v>7449</v>
      </c>
      <c r="J64" s="4">
        <f>SUM(B64:I64)</f>
        <v>35814</v>
      </c>
    </row>
    <row r="65" spans="1:10" ht="13.5" thickBot="1">
      <c r="A65" s="50"/>
      <c r="B65" s="14"/>
      <c r="C65" s="15">
        <f>(C64-B64)/B64</f>
        <v>38.537037037037038</v>
      </c>
      <c r="D65" s="15">
        <f>(D64-C64)/C64</f>
        <v>0.47166276346604213</v>
      </c>
      <c r="E65" s="15">
        <f>(E64-D64)/D64</f>
        <v>0.27784850413749207</v>
      </c>
      <c r="F65" s="15">
        <f>(F64-E64)/E64</f>
        <v>0.23163138231631383</v>
      </c>
      <c r="G65" s="15">
        <f>(G64-F64)/F64</f>
        <v>0.37431749241658241</v>
      </c>
      <c r="H65" s="15">
        <f>(H64-G64)/G64</f>
        <v>7.09240729841083E-2</v>
      </c>
      <c r="I65" s="15">
        <f>(I64-H64)/H64</f>
        <v>2.3495465787304205E-2</v>
      </c>
      <c r="J65" s="16"/>
    </row>
    <row r="66" spans="1:10" ht="13.5" thickTop="1">
      <c r="A66" s="47" t="s">
        <v>24</v>
      </c>
      <c r="B66" s="37">
        <v>1</v>
      </c>
      <c r="C66" s="37">
        <v>45</v>
      </c>
      <c r="D66" s="37">
        <v>6</v>
      </c>
      <c r="E66" s="37">
        <v>3</v>
      </c>
      <c r="F66" s="37">
        <v>16</v>
      </c>
      <c r="G66" s="37">
        <v>7</v>
      </c>
      <c r="H66" s="37">
        <v>16</v>
      </c>
      <c r="I66" s="37">
        <v>19</v>
      </c>
      <c r="J66" s="4">
        <f>SUM(B66:I66)</f>
        <v>113</v>
      </c>
    </row>
    <row r="67" spans="1:10" ht="13.5" thickBot="1">
      <c r="A67" s="48"/>
      <c r="B67" s="14"/>
      <c r="C67" s="17">
        <f>(C66-B66)/B66</f>
        <v>44</v>
      </c>
      <c r="D67" s="17">
        <f>(D66-C66)/C66</f>
        <v>-0.8666666666666667</v>
      </c>
      <c r="E67" s="17">
        <f>(E66-D66)/D66</f>
        <v>-0.5</v>
      </c>
      <c r="F67" s="17">
        <f>(F66-E66)/E66</f>
        <v>4.333333333333333</v>
      </c>
      <c r="G67" s="17">
        <f>(G66-F66)/F66</f>
        <v>-0.5625</v>
      </c>
      <c r="H67" s="17">
        <f t="shared" ref="H67:I67" si="32">(H66-G66)/G66</f>
        <v>1.2857142857142858</v>
      </c>
      <c r="I67" s="17">
        <f t="shared" si="32"/>
        <v>0.1875</v>
      </c>
      <c r="J67" s="16"/>
    </row>
    <row r="68" spans="1:10" ht="13.5" thickTop="1">
      <c r="A68" s="51" t="s">
        <v>16</v>
      </c>
      <c r="B68" s="37">
        <v>30</v>
      </c>
      <c r="C68" s="37">
        <v>3525</v>
      </c>
      <c r="D68" s="37">
        <v>4431</v>
      </c>
      <c r="E68" s="37">
        <v>5282</v>
      </c>
      <c r="F68" s="37">
        <v>6830</v>
      </c>
      <c r="G68" s="37">
        <v>8453</v>
      </c>
      <c r="H68" s="37">
        <v>9413</v>
      </c>
      <c r="I68" s="37">
        <v>9844</v>
      </c>
      <c r="J68" s="4">
        <f>SUM(B68:I68)</f>
        <v>47808</v>
      </c>
    </row>
    <row r="69" spans="1:10" ht="13.5" thickBot="1">
      <c r="A69" s="50"/>
      <c r="B69" s="14"/>
      <c r="C69" s="18">
        <f>(C68-B68)/B68</f>
        <v>116.5</v>
      </c>
      <c r="D69" s="18">
        <f>(D68-C68)/C68</f>
        <v>0.2570212765957447</v>
      </c>
      <c r="E69" s="18">
        <f>(E68-D68)/D68</f>
        <v>0.19205596930715413</v>
      </c>
      <c r="F69" s="18">
        <f>(F68-E68)/E68</f>
        <v>0.29307080651268458</v>
      </c>
      <c r="G69" s="18">
        <f>(G68-F68)/F68</f>
        <v>0.2376281112737921</v>
      </c>
      <c r="H69" s="18">
        <f t="shared" ref="H69:I69" si="33">(H68-G68)/G68</f>
        <v>0.11356914704838519</v>
      </c>
      <c r="I69" s="18">
        <f t="shared" si="33"/>
        <v>4.5787740359077872E-2</v>
      </c>
      <c r="J69" s="16"/>
    </row>
    <row r="70" spans="1:10" ht="13.5" thickTop="1">
      <c r="A70" s="51" t="s">
        <v>18</v>
      </c>
      <c r="B70" s="37">
        <v>2</v>
      </c>
      <c r="C70" s="37">
        <v>293</v>
      </c>
      <c r="D70" s="37">
        <v>229</v>
      </c>
      <c r="E70" s="37">
        <v>152</v>
      </c>
      <c r="F70" s="37">
        <v>243</v>
      </c>
      <c r="G70" s="37">
        <v>685</v>
      </c>
      <c r="H70" s="37">
        <v>772</v>
      </c>
      <c r="I70" s="37">
        <v>868</v>
      </c>
      <c r="J70" s="4">
        <f>SUM(B70:I70)</f>
        <v>3244</v>
      </c>
    </row>
    <row r="71" spans="1:10" ht="13.5" thickBot="1">
      <c r="A71" s="50"/>
      <c r="B71" s="14"/>
      <c r="C71" s="15">
        <f>(C70-B70)/B70</f>
        <v>145.5</v>
      </c>
      <c r="D71" s="15">
        <f>(D70-C70)/C70</f>
        <v>-0.21843003412969283</v>
      </c>
      <c r="E71" s="15">
        <f>(E70-D70)/D70</f>
        <v>-0.33624454148471616</v>
      </c>
      <c r="F71" s="15">
        <f>(F70-E70)/E70</f>
        <v>0.59868421052631582</v>
      </c>
      <c r="G71" s="15">
        <f>(G70-F70)/F70</f>
        <v>1.8189300411522633</v>
      </c>
      <c r="H71" s="15">
        <f t="shared" ref="H71" si="34">(H70-G70)/G70</f>
        <v>0.12700729927007298</v>
      </c>
      <c r="I71" s="15">
        <f t="shared" ref="I71" si="35">(I70-H70)/H70</f>
        <v>0.12435233160621761</v>
      </c>
      <c r="J71" s="4">
        <f>SUM(B71:I71)</f>
        <v>147.6142993069405</v>
      </c>
    </row>
    <row r="72" spans="1:10" ht="13.5" thickTop="1">
      <c r="A72" s="47" t="s">
        <v>21</v>
      </c>
      <c r="B72" s="37"/>
      <c r="C72" s="37">
        <v>44</v>
      </c>
      <c r="D72" s="37">
        <v>47</v>
      </c>
      <c r="E72" s="37">
        <v>46</v>
      </c>
      <c r="F72" s="37">
        <v>44</v>
      </c>
      <c r="G72" s="37">
        <v>102</v>
      </c>
      <c r="H72" s="37">
        <v>187</v>
      </c>
      <c r="I72" s="37">
        <v>128</v>
      </c>
      <c r="J72" s="4">
        <f>SUM(B72:I72)</f>
        <v>598</v>
      </c>
    </row>
    <row r="73" spans="1:10" ht="13.5" thickBot="1">
      <c r="A73" s="48"/>
      <c r="B73" s="14"/>
      <c r="C73" s="15" t="e">
        <f>(C72-B72)/B72</f>
        <v>#DIV/0!</v>
      </c>
      <c r="D73" s="15">
        <f>(D72-C72)/C72</f>
        <v>6.8181818181818177E-2</v>
      </c>
      <c r="E73" s="15">
        <f>(E72-D72)/D72</f>
        <v>-2.1276595744680851E-2</v>
      </c>
      <c r="F73" s="15">
        <f>(F72-E72)/E72</f>
        <v>-4.3478260869565216E-2</v>
      </c>
      <c r="G73" s="15">
        <f>(G72-F72)/F72</f>
        <v>1.3181818181818181</v>
      </c>
      <c r="H73" s="15">
        <f t="shared" ref="H73:I73" si="36">(H72-G72)/G72</f>
        <v>0.83333333333333337</v>
      </c>
      <c r="I73" s="15">
        <f t="shared" si="36"/>
        <v>-0.31550802139037432</v>
      </c>
      <c r="J73" s="4" t="e">
        <f>SUM(B73:I73)</f>
        <v>#DIV/0!</v>
      </c>
    </row>
    <row r="74" spans="1:10" ht="13.5" thickTop="1">
      <c r="A74" s="51" t="s">
        <v>17</v>
      </c>
      <c r="B74" s="37">
        <v>1</v>
      </c>
      <c r="C74" s="37">
        <v>13</v>
      </c>
      <c r="D74" s="37">
        <v>44</v>
      </c>
      <c r="E74" s="37">
        <v>156</v>
      </c>
      <c r="F74" s="37">
        <v>232</v>
      </c>
      <c r="G74" s="37">
        <v>205</v>
      </c>
      <c r="H74" s="37">
        <v>238</v>
      </c>
      <c r="I74" s="37">
        <v>223</v>
      </c>
      <c r="J74" s="4">
        <f>SUM(B74:I74)</f>
        <v>1112</v>
      </c>
    </row>
    <row r="75" spans="1:10" ht="13.5" thickBot="1">
      <c r="A75" s="50"/>
      <c r="B75" s="14"/>
      <c r="C75" s="15">
        <f>(C74-B74)/B74</f>
        <v>12</v>
      </c>
      <c r="D75" s="15">
        <f>(D74-C74)/C74</f>
        <v>2.3846153846153846</v>
      </c>
      <c r="E75" s="15">
        <f>(E74-D74)/D74</f>
        <v>2.5454545454545454</v>
      </c>
      <c r="F75" s="15">
        <f>(F74-E74)/E74</f>
        <v>0.48717948717948717</v>
      </c>
      <c r="G75" s="15">
        <f>(G74-F74)/F74</f>
        <v>-0.11637931034482758</v>
      </c>
      <c r="H75" s="15">
        <f t="shared" ref="H75:I75" si="37">(H74-G74)/G74</f>
        <v>0.16097560975609757</v>
      </c>
      <c r="I75" s="15">
        <f t="shared" si="37"/>
        <v>-6.3025210084033612E-2</v>
      </c>
      <c r="J75" s="16"/>
    </row>
    <row r="76" spans="1:10" ht="13.5" thickTop="1">
      <c r="A76" s="47" t="s">
        <v>22</v>
      </c>
      <c r="B76" s="37"/>
      <c r="C76" s="37">
        <v>47</v>
      </c>
      <c r="D76" s="37">
        <v>85</v>
      </c>
      <c r="E76" s="37">
        <v>124</v>
      </c>
      <c r="F76" s="37">
        <v>186</v>
      </c>
      <c r="G76" s="37">
        <v>109</v>
      </c>
      <c r="H76" s="37">
        <v>159</v>
      </c>
      <c r="I76" s="37">
        <v>130</v>
      </c>
      <c r="J76" s="4">
        <f>SUM(B76:I76)</f>
        <v>840</v>
      </c>
    </row>
    <row r="77" spans="1:10" ht="13.5" thickBot="1">
      <c r="A77" s="48"/>
      <c r="B77" s="14"/>
      <c r="C77" s="17" t="e">
        <f>(C76-B76)/B76</f>
        <v>#DIV/0!</v>
      </c>
      <c r="D77" s="17">
        <f>(D76-C76)/C76</f>
        <v>0.80851063829787229</v>
      </c>
      <c r="E77" s="17">
        <f>(E76-D76)/D76</f>
        <v>0.45882352941176469</v>
      </c>
      <c r="F77" s="17">
        <f>(F76-E76)/E76</f>
        <v>0.5</v>
      </c>
      <c r="G77" s="17">
        <f>(G76-F76)/F76</f>
        <v>-0.41397849462365593</v>
      </c>
      <c r="H77" s="17">
        <f t="shared" ref="H77:I77" si="38">(H76-G76)/G76</f>
        <v>0.45871559633027525</v>
      </c>
      <c r="I77" s="17">
        <f t="shared" si="38"/>
        <v>-0.18238993710691823</v>
      </c>
      <c r="J77" s="16"/>
    </row>
    <row r="78" spans="1:10" ht="13.5" thickTop="1">
      <c r="A78" s="68" t="s">
        <v>15</v>
      </c>
      <c r="B78" s="37"/>
      <c r="C78" s="37"/>
      <c r="D78" s="37"/>
      <c r="E78" s="37"/>
      <c r="F78" s="37"/>
      <c r="G78" s="37"/>
      <c r="H78" s="37">
        <v>1</v>
      </c>
      <c r="I78" s="37"/>
      <c r="J78" s="4">
        <f>SUM(B78:I78)</f>
        <v>1</v>
      </c>
    </row>
    <row r="79" spans="1:10" ht="13.5" thickBot="1">
      <c r="A79" s="48"/>
      <c r="B79" s="14"/>
      <c r="C79" s="17" t="e">
        <f>(C78-B78)/B78</f>
        <v>#DIV/0!</v>
      </c>
      <c r="D79" s="17" t="e">
        <f>(D78-C78)/C78</f>
        <v>#DIV/0!</v>
      </c>
      <c r="E79" s="17" t="e">
        <f>(E78-D78)/D78</f>
        <v>#DIV/0!</v>
      </c>
      <c r="F79" s="17" t="e">
        <f>(F78-E78)/E78</f>
        <v>#DIV/0!</v>
      </c>
      <c r="G79" s="17" t="e">
        <f>(G78-F78)/F78</f>
        <v>#DIV/0!</v>
      </c>
      <c r="H79" s="17" t="e">
        <f t="shared" ref="H79" si="39">(H78-G78)/G78</f>
        <v>#DIV/0!</v>
      </c>
      <c r="I79" s="17">
        <f t="shared" ref="I79" si="40">(I78-H78)/H78</f>
        <v>-1</v>
      </c>
      <c r="J79" s="16"/>
    </row>
    <row r="80" spans="1:10" ht="13.5" thickTop="1">
      <c r="A80" s="52" t="s">
        <v>1</v>
      </c>
      <c r="B80" s="45">
        <f>B64+B66+B68+B72+B74+B76+B78+B70</f>
        <v>88</v>
      </c>
      <c r="C80" s="45">
        <f t="shared" ref="C80:J80" si="41">C64+C66+C68+C72+C74+C76+C78+C70</f>
        <v>6102</v>
      </c>
      <c r="D80" s="45">
        <f t="shared" si="41"/>
        <v>7984</v>
      </c>
      <c r="E80" s="45">
        <f t="shared" si="41"/>
        <v>9778</v>
      </c>
      <c r="F80" s="45">
        <f t="shared" si="41"/>
        <v>12496</v>
      </c>
      <c r="G80" s="45">
        <f t="shared" si="41"/>
        <v>16357</v>
      </c>
      <c r="H80" s="45">
        <f t="shared" si="41"/>
        <v>18064</v>
      </c>
      <c r="I80" s="45">
        <f t="shared" si="41"/>
        <v>18661</v>
      </c>
      <c r="J80" s="45">
        <f t="shared" si="41"/>
        <v>89530</v>
      </c>
    </row>
    <row r="81" spans="1:12">
      <c r="A81" s="53"/>
      <c r="B81" s="1"/>
      <c r="C81" s="13">
        <f>(C80-B80)/B80</f>
        <v>68.340909090909093</v>
      </c>
      <c r="D81" s="13">
        <f>(D80-C80)/C80</f>
        <v>0.30842346771550311</v>
      </c>
      <c r="E81" s="13">
        <f>(E80-D80)/D80</f>
        <v>0.22469939879759518</v>
      </c>
      <c r="F81" s="13">
        <f>(F80-E80)/E80</f>
        <v>0.27797095520556353</v>
      </c>
      <c r="G81" s="13">
        <f>(G80-F80)/F80</f>
        <v>0.30897887323943662</v>
      </c>
      <c r="H81" s="13">
        <f t="shared" ref="H81" si="42">(H80-G80)/G80</f>
        <v>0.10435899003484747</v>
      </c>
      <c r="I81" s="13">
        <f t="shared" ref="I81" si="43">(I80-H80)/H80</f>
        <v>3.3049158547387068E-2</v>
      </c>
    </row>
    <row r="82" spans="1:12">
      <c r="A82" s="43"/>
      <c r="B82" s="6"/>
      <c r="C82" s="44"/>
      <c r="D82" s="44"/>
      <c r="E82" s="44"/>
      <c r="F82" s="44"/>
      <c r="G82" s="44"/>
      <c r="H82" s="44"/>
    </row>
    <row r="83" spans="1:12">
      <c r="A83" s="43"/>
      <c r="B83" s="6"/>
      <c r="C83" s="44"/>
      <c r="D83" s="44"/>
      <c r="E83" s="44"/>
      <c r="F83" s="44"/>
      <c r="G83" s="44"/>
      <c r="H83" s="44"/>
    </row>
    <row r="84" spans="1:12">
      <c r="A84" s="43"/>
      <c r="B84" s="6"/>
      <c r="C84" s="44"/>
      <c r="D84" s="44"/>
      <c r="E84" s="44"/>
      <c r="F84" s="44"/>
      <c r="G84" s="44"/>
      <c r="H84" s="44"/>
    </row>
    <row r="87" spans="1:12">
      <c r="A87" s="1" t="s">
        <v>2</v>
      </c>
      <c r="B87" s="1" t="s">
        <v>15</v>
      </c>
      <c r="C87" s="1" t="s">
        <v>16</v>
      </c>
      <c r="D87" s="1" t="s">
        <v>17</v>
      </c>
      <c r="E87" s="1" t="s">
        <v>18</v>
      </c>
      <c r="F87" s="1" t="s">
        <v>19</v>
      </c>
      <c r="G87" s="1" t="s">
        <v>20</v>
      </c>
      <c r="H87" s="1" t="s">
        <v>21</v>
      </c>
      <c r="I87" s="1" t="s">
        <v>22</v>
      </c>
      <c r="J87" s="1" t="s">
        <v>23</v>
      </c>
      <c r="K87" s="1" t="s">
        <v>24</v>
      </c>
      <c r="L87" s="1" t="s">
        <v>1</v>
      </c>
    </row>
    <row r="88" spans="1:12">
      <c r="A88" s="1">
        <v>2006</v>
      </c>
      <c r="B88" s="39"/>
      <c r="C88" s="39">
        <v>31</v>
      </c>
      <c r="D88" s="39">
        <v>1</v>
      </c>
      <c r="E88" s="39">
        <v>2</v>
      </c>
      <c r="F88" s="39">
        <v>0</v>
      </c>
      <c r="G88" s="39">
        <v>54</v>
      </c>
      <c r="H88" s="39"/>
      <c r="I88" s="39"/>
      <c r="J88" s="39">
        <v>13</v>
      </c>
      <c r="K88" s="39">
        <v>1</v>
      </c>
      <c r="L88" s="39">
        <f>SUM(B88:K88)</f>
        <v>102</v>
      </c>
    </row>
    <row r="89" spans="1:12">
      <c r="A89" s="1">
        <v>2007</v>
      </c>
      <c r="B89" s="39">
        <v>1</v>
      </c>
      <c r="C89" s="39">
        <v>3663</v>
      </c>
      <c r="D89" s="39">
        <v>21</v>
      </c>
      <c r="E89" s="39">
        <v>304</v>
      </c>
      <c r="F89" s="39">
        <v>1387</v>
      </c>
      <c r="G89" s="39">
        <v>2172</v>
      </c>
      <c r="H89" s="39">
        <v>44</v>
      </c>
      <c r="I89" s="39">
        <v>48</v>
      </c>
      <c r="J89" s="39">
        <v>1757</v>
      </c>
      <c r="K89" s="39">
        <v>60</v>
      </c>
      <c r="L89" s="39">
        <f t="shared" ref="L89:L96" si="44">SUM(B89:K89)</f>
        <v>9457</v>
      </c>
    </row>
    <row r="90" spans="1:12">
      <c r="A90" s="1">
        <v>2008</v>
      </c>
      <c r="B90" s="39"/>
      <c r="C90" s="39">
        <v>4650</v>
      </c>
      <c r="D90" s="39">
        <v>66</v>
      </c>
      <c r="E90" s="39">
        <v>246</v>
      </c>
      <c r="F90" s="39">
        <v>9849</v>
      </c>
      <c r="G90" s="39">
        <v>5704</v>
      </c>
      <c r="H90" s="39">
        <v>47</v>
      </c>
      <c r="I90" s="39">
        <v>91</v>
      </c>
      <c r="J90" s="39">
        <v>2569</v>
      </c>
      <c r="K90" s="39">
        <v>42</v>
      </c>
      <c r="L90" s="39">
        <f t="shared" si="44"/>
        <v>23264</v>
      </c>
    </row>
    <row r="91" spans="1:12">
      <c r="A91" s="1">
        <v>2009</v>
      </c>
      <c r="B91" s="39"/>
      <c r="C91" s="39">
        <v>5417</v>
      </c>
      <c r="D91" s="39">
        <v>171</v>
      </c>
      <c r="E91" s="39">
        <v>160</v>
      </c>
      <c r="F91" s="39">
        <v>6689</v>
      </c>
      <c r="G91" s="39">
        <v>7593</v>
      </c>
      <c r="H91" s="39">
        <v>46</v>
      </c>
      <c r="I91" s="39">
        <v>140</v>
      </c>
      <c r="J91" s="39">
        <v>3487</v>
      </c>
      <c r="K91" s="39">
        <v>37</v>
      </c>
      <c r="L91" s="39">
        <f t="shared" si="44"/>
        <v>23740</v>
      </c>
    </row>
    <row r="92" spans="1:12">
      <c r="A92" s="1">
        <v>2010</v>
      </c>
      <c r="B92" s="39">
        <v>1</v>
      </c>
      <c r="C92" s="39">
        <v>7070</v>
      </c>
      <c r="D92" s="39">
        <v>251</v>
      </c>
      <c r="E92" s="39">
        <v>268</v>
      </c>
      <c r="F92" s="39">
        <v>4741</v>
      </c>
      <c r="G92" s="39">
        <v>9581</v>
      </c>
      <c r="H92" s="39">
        <v>44</v>
      </c>
      <c r="I92" s="39">
        <v>215</v>
      </c>
      <c r="J92" s="39">
        <v>4562</v>
      </c>
      <c r="K92" s="39">
        <v>264</v>
      </c>
      <c r="L92" s="39">
        <f t="shared" si="44"/>
        <v>26997</v>
      </c>
    </row>
    <row r="93" spans="1:12">
      <c r="A93" s="1">
        <v>2011</v>
      </c>
      <c r="B93" s="39">
        <v>1</v>
      </c>
      <c r="C93" s="39">
        <v>8993</v>
      </c>
      <c r="D93" s="39">
        <v>221</v>
      </c>
      <c r="E93" s="39">
        <v>834</v>
      </c>
      <c r="F93" s="39">
        <v>4740</v>
      </c>
      <c r="G93" s="39">
        <v>12504</v>
      </c>
      <c r="H93" s="39">
        <v>102</v>
      </c>
      <c r="I93" s="39">
        <v>118</v>
      </c>
      <c r="J93" s="39">
        <v>6379</v>
      </c>
      <c r="K93" s="39">
        <v>145</v>
      </c>
      <c r="L93" s="39">
        <f t="shared" si="44"/>
        <v>34037</v>
      </c>
    </row>
    <row r="94" spans="1:12">
      <c r="A94" s="1">
        <v>2012</v>
      </c>
      <c r="B94" s="39">
        <v>1</v>
      </c>
      <c r="C94" s="39">
        <v>10255</v>
      </c>
      <c r="D94" s="39">
        <v>256</v>
      </c>
      <c r="E94" s="39">
        <v>954</v>
      </c>
      <c r="F94" s="39">
        <v>3080</v>
      </c>
      <c r="G94" s="39">
        <v>13336</v>
      </c>
      <c r="H94" s="39">
        <v>187</v>
      </c>
      <c r="I94" s="39">
        <v>178</v>
      </c>
      <c r="J94" s="39">
        <v>8867</v>
      </c>
      <c r="K94" s="39">
        <v>387</v>
      </c>
      <c r="L94" s="39">
        <f t="shared" si="44"/>
        <v>37501</v>
      </c>
    </row>
    <row r="95" spans="1:12">
      <c r="A95" s="1">
        <v>2013</v>
      </c>
      <c r="B95" s="39"/>
      <c r="C95" s="39">
        <v>10570</v>
      </c>
      <c r="D95" s="39">
        <v>239</v>
      </c>
      <c r="E95" s="39">
        <v>1052</v>
      </c>
      <c r="F95" s="39">
        <v>1862</v>
      </c>
      <c r="G95" s="39">
        <v>14760</v>
      </c>
      <c r="H95" s="39">
        <v>128</v>
      </c>
      <c r="I95" s="39">
        <v>148</v>
      </c>
      <c r="J95" s="39">
        <v>10008</v>
      </c>
      <c r="K95" s="39">
        <v>101</v>
      </c>
      <c r="L95" s="39">
        <f t="shared" si="44"/>
        <v>38868</v>
      </c>
    </row>
    <row r="96" spans="1:12">
      <c r="A96" s="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9" spans="1:10">
      <c r="A99" s="21" t="s">
        <v>2</v>
      </c>
      <c r="B99" s="21">
        <v>2006</v>
      </c>
      <c r="C99" s="21">
        <v>2007</v>
      </c>
      <c r="D99" s="21">
        <v>2008</v>
      </c>
      <c r="E99" s="21">
        <v>2009</v>
      </c>
      <c r="F99" s="21">
        <v>2010</v>
      </c>
      <c r="G99" s="21">
        <v>2011</v>
      </c>
      <c r="H99" s="21">
        <v>2012</v>
      </c>
      <c r="I99" s="21">
        <v>2013</v>
      </c>
    </row>
    <row r="100" spans="1:10">
      <c r="A100" s="56" t="s">
        <v>15</v>
      </c>
      <c r="B100" s="29"/>
      <c r="C100" s="29">
        <v>1</v>
      </c>
      <c r="D100" s="29"/>
      <c r="E100" s="29"/>
      <c r="F100" s="29">
        <v>1</v>
      </c>
      <c r="G100" s="29">
        <v>1</v>
      </c>
      <c r="H100" s="29">
        <v>1</v>
      </c>
      <c r="I100" s="29"/>
      <c r="J100" s="35">
        <f>SUM(B100:I100)</f>
        <v>4</v>
      </c>
    </row>
    <row r="101" spans="1:10">
      <c r="A101" s="56" t="s">
        <v>16</v>
      </c>
      <c r="B101" s="29">
        <v>31</v>
      </c>
      <c r="C101" s="29">
        <v>3663</v>
      </c>
      <c r="D101" s="29">
        <v>4650</v>
      </c>
      <c r="E101" s="29">
        <v>5417</v>
      </c>
      <c r="F101" s="29">
        <v>7070</v>
      </c>
      <c r="G101" s="29">
        <v>8993</v>
      </c>
      <c r="H101" s="29">
        <v>10255</v>
      </c>
      <c r="I101" s="29">
        <v>10570</v>
      </c>
      <c r="J101" s="35">
        <f t="shared" ref="J101:J109" si="45">SUM(B101:I101)</f>
        <v>50649</v>
      </c>
    </row>
    <row r="102" spans="1:10">
      <c r="A102" s="56" t="s">
        <v>17</v>
      </c>
      <c r="B102" s="29">
        <v>1</v>
      </c>
      <c r="C102" s="29">
        <v>21</v>
      </c>
      <c r="D102" s="29">
        <v>66</v>
      </c>
      <c r="E102" s="29">
        <v>171</v>
      </c>
      <c r="F102" s="29">
        <v>251</v>
      </c>
      <c r="G102" s="29">
        <v>221</v>
      </c>
      <c r="H102" s="29">
        <v>256</v>
      </c>
      <c r="I102" s="29">
        <v>239</v>
      </c>
      <c r="J102" s="35">
        <f t="shared" si="45"/>
        <v>1226</v>
      </c>
    </row>
    <row r="103" spans="1:10">
      <c r="A103" s="56" t="s">
        <v>18</v>
      </c>
      <c r="B103" s="29">
        <v>2</v>
      </c>
      <c r="C103" s="29">
        <v>304</v>
      </c>
      <c r="D103" s="29">
        <v>246</v>
      </c>
      <c r="E103" s="29">
        <v>160</v>
      </c>
      <c r="F103" s="29">
        <v>268</v>
      </c>
      <c r="G103" s="29">
        <v>834</v>
      </c>
      <c r="H103" s="29">
        <v>954</v>
      </c>
      <c r="I103" s="29">
        <v>1052</v>
      </c>
      <c r="J103" s="35">
        <f t="shared" si="45"/>
        <v>3820</v>
      </c>
    </row>
    <row r="104" spans="1:10">
      <c r="A104" s="73" t="s">
        <v>19</v>
      </c>
      <c r="B104" s="29">
        <v>0</v>
      </c>
      <c r="C104" s="29">
        <v>1387</v>
      </c>
      <c r="D104" s="29">
        <v>9849</v>
      </c>
      <c r="E104" s="29">
        <v>6689</v>
      </c>
      <c r="F104" s="29">
        <v>4741</v>
      </c>
      <c r="G104" s="29">
        <v>4740</v>
      </c>
      <c r="H104" s="29">
        <v>3080</v>
      </c>
      <c r="I104" s="29">
        <v>1862</v>
      </c>
      <c r="J104" s="35">
        <f t="shared" si="45"/>
        <v>32348</v>
      </c>
    </row>
    <row r="105" spans="1:10">
      <c r="A105" s="56" t="s">
        <v>20</v>
      </c>
      <c r="B105" s="29">
        <v>54</v>
      </c>
      <c r="C105" s="29">
        <v>2172</v>
      </c>
      <c r="D105" s="29">
        <v>5704</v>
      </c>
      <c r="E105" s="29">
        <v>7593</v>
      </c>
      <c r="F105" s="29">
        <v>9581</v>
      </c>
      <c r="G105" s="29">
        <v>12504</v>
      </c>
      <c r="H105" s="29">
        <v>13336</v>
      </c>
      <c r="I105" s="29">
        <v>14760</v>
      </c>
      <c r="J105" s="35">
        <f t="shared" si="45"/>
        <v>65704</v>
      </c>
    </row>
    <row r="106" spans="1:10">
      <c r="A106" s="36" t="s">
        <v>21</v>
      </c>
      <c r="B106" s="29"/>
      <c r="C106" s="29">
        <v>44</v>
      </c>
      <c r="D106" s="29">
        <v>47</v>
      </c>
      <c r="E106" s="29">
        <v>46</v>
      </c>
      <c r="F106" s="29">
        <v>44</v>
      </c>
      <c r="G106" s="29">
        <v>102</v>
      </c>
      <c r="H106" s="29">
        <v>187</v>
      </c>
      <c r="I106" s="29">
        <v>128</v>
      </c>
      <c r="J106" s="35">
        <f t="shared" si="45"/>
        <v>598</v>
      </c>
    </row>
    <row r="107" spans="1:10">
      <c r="A107" s="56" t="s">
        <v>22</v>
      </c>
      <c r="B107" s="29"/>
      <c r="C107" s="29">
        <v>48</v>
      </c>
      <c r="D107" s="29">
        <v>91</v>
      </c>
      <c r="E107" s="29">
        <v>140</v>
      </c>
      <c r="F107" s="29">
        <v>215</v>
      </c>
      <c r="G107" s="29">
        <v>118</v>
      </c>
      <c r="H107" s="29">
        <v>178</v>
      </c>
      <c r="I107" s="29">
        <v>148</v>
      </c>
      <c r="J107" s="35">
        <f t="shared" si="45"/>
        <v>938</v>
      </c>
    </row>
    <row r="108" spans="1:10">
      <c r="A108" s="56" t="s">
        <v>23</v>
      </c>
      <c r="B108" s="29">
        <v>13</v>
      </c>
      <c r="C108" s="29">
        <v>1757</v>
      </c>
      <c r="D108" s="29">
        <v>2569</v>
      </c>
      <c r="E108" s="29">
        <v>3487</v>
      </c>
      <c r="F108" s="29">
        <v>4562</v>
      </c>
      <c r="G108" s="29">
        <v>6379</v>
      </c>
      <c r="H108" s="29">
        <v>8867</v>
      </c>
      <c r="I108" s="29">
        <v>10008</v>
      </c>
      <c r="J108" s="35">
        <f t="shared" si="45"/>
        <v>37642</v>
      </c>
    </row>
    <row r="109" spans="1:10">
      <c r="A109" s="56" t="s">
        <v>24</v>
      </c>
      <c r="B109" s="29">
        <v>1</v>
      </c>
      <c r="C109" s="29">
        <v>60</v>
      </c>
      <c r="D109" s="29">
        <v>42</v>
      </c>
      <c r="E109" s="29">
        <v>37</v>
      </c>
      <c r="F109" s="29">
        <v>264</v>
      </c>
      <c r="G109" s="29">
        <v>145</v>
      </c>
      <c r="H109" s="29">
        <v>387</v>
      </c>
      <c r="I109" s="29">
        <v>101</v>
      </c>
      <c r="J109" s="35">
        <f t="shared" si="45"/>
        <v>1037</v>
      </c>
    </row>
    <row r="110" spans="1:10">
      <c r="A110" s="31" t="s">
        <v>1</v>
      </c>
      <c r="B110" s="32">
        <f t="shared" ref="B110:G110" si="46">SUM(B100:B109)</f>
        <v>102</v>
      </c>
      <c r="C110" s="32">
        <f t="shared" si="46"/>
        <v>9457</v>
      </c>
      <c r="D110" s="32">
        <f t="shared" si="46"/>
        <v>23264</v>
      </c>
      <c r="E110" s="32">
        <f t="shared" si="46"/>
        <v>23740</v>
      </c>
      <c r="F110" s="32">
        <f t="shared" si="46"/>
        <v>26997</v>
      </c>
      <c r="G110" s="32">
        <f t="shared" si="46"/>
        <v>34037</v>
      </c>
      <c r="H110" s="32">
        <f t="shared" ref="H110:I110" si="47">SUM(H100:H109)</f>
        <v>37501</v>
      </c>
      <c r="I110" s="32">
        <f t="shared" si="47"/>
        <v>38868</v>
      </c>
      <c r="J110" s="35">
        <f>SUM(B110:I110)</f>
        <v>193966</v>
      </c>
    </row>
    <row r="113" spans="1:11">
      <c r="A113" s="57" t="s">
        <v>39</v>
      </c>
      <c r="B113" s="58">
        <v>2006</v>
      </c>
      <c r="C113" s="58">
        <v>2007</v>
      </c>
      <c r="D113" s="58">
        <v>2008</v>
      </c>
      <c r="E113" s="58">
        <v>2009</v>
      </c>
      <c r="F113" s="58">
        <v>2010</v>
      </c>
      <c r="G113" s="58">
        <v>2011</v>
      </c>
      <c r="H113" s="58">
        <v>2012</v>
      </c>
      <c r="I113" s="58">
        <v>2013</v>
      </c>
    </row>
    <row r="114" spans="1:11">
      <c r="A114" s="56" t="s">
        <v>15</v>
      </c>
      <c r="B114" s="29"/>
      <c r="C114" s="29">
        <v>1</v>
      </c>
      <c r="D114" s="29"/>
      <c r="E114" s="29"/>
      <c r="F114" s="29">
        <v>1</v>
      </c>
      <c r="G114" s="29">
        <v>1</v>
      </c>
      <c r="H114" s="29">
        <v>1</v>
      </c>
      <c r="I114" s="29"/>
    </row>
    <row r="115" spans="1:11">
      <c r="A115" s="56" t="s">
        <v>16</v>
      </c>
      <c r="B115" s="29">
        <v>31</v>
      </c>
      <c r="C115" s="29">
        <v>3663</v>
      </c>
      <c r="D115" s="29">
        <v>4650</v>
      </c>
      <c r="E115" s="29">
        <v>5417</v>
      </c>
      <c r="F115" s="29">
        <v>7070</v>
      </c>
      <c r="G115" s="29">
        <v>8993</v>
      </c>
      <c r="H115" s="29">
        <v>10255</v>
      </c>
      <c r="I115" s="29">
        <v>10570</v>
      </c>
    </row>
    <row r="116" spans="1:11">
      <c r="A116" s="56" t="s">
        <v>17</v>
      </c>
      <c r="B116" s="29">
        <v>1</v>
      </c>
      <c r="C116" s="29">
        <v>21</v>
      </c>
      <c r="D116" s="29">
        <v>66</v>
      </c>
      <c r="E116" s="29">
        <v>171</v>
      </c>
      <c r="F116" s="29">
        <v>251</v>
      </c>
      <c r="G116" s="29">
        <v>221</v>
      </c>
      <c r="H116" s="29">
        <v>256</v>
      </c>
      <c r="I116" s="29">
        <v>239</v>
      </c>
      <c r="J116" s="33"/>
      <c r="K116" s="33"/>
    </row>
    <row r="117" spans="1:11">
      <c r="A117" s="56" t="s">
        <v>18</v>
      </c>
      <c r="B117" s="29">
        <v>2</v>
      </c>
      <c r="C117" s="29">
        <v>304</v>
      </c>
      <c r="D117" s="29">
        <v>246</v>
      </c>
      <c r="E117" s="29">
        <v>160</v>
      </c>
      <c r="F117" s="29">
        <v>268</v>
      </c>
      <c r="G117" s="29">
        <v>834</v>
      </c>
      <c r="H117" s="29">
        <v>954</v>
      </c>
      <c r="I117" s="29">
        <v>1052</v>
      </c>
      <c r="J117" s="33"/>
      <c r="K117" s="33"/>
    </row>
    <row r="118" spans="1:11">
      <c r="A118" s="73" t="s">
        <v>19</v>
      </c>
      <c r="B118" s="29">
        <v>0</v>
      </c>
      <c r="C118" s="29">
        <v>1387</v>
      </c>
      <c r="D118" s="29">
        <v>9849</v>
      </c>
      <c r="E118" s="29">
        <v>6689</v>
      </c>
      <c r="F118" s="29">
        <v>4741</v>
      </c>
      <c r="G118" s="29">
        <v>4740</v>
      </c>
      <c r="H118" s="29">
        <v>3080</v>
      </c>
      <c r="I118" s="29">
        <v>1862</v>
      </c>
      <c r="J118" s="33"/>
      <c r="K118" s="33"/>
    </row>
    <row r="119" spans="1:11">
      <c r="A119" s="56" t="s">
        <v>20</v>
      </c>
      <c r="B119" s="29">
        <v>54</v>
      </c>
      <c r="C119" s="29">
        <v>2172</v>
      </c>
      <c r="D119" s="29">
        <v>5704</v>
      </c>
      <c r="E119" s="29">
        <v>7593</v>
      </c>
      <c r="F119" s="29">
        <v>9581</v>
      </c>
      <c r="G119" s="29">
        <v>12504</v>
      </c>
      <c r="H119" s="29">
        <v>13336</v>
      </c>
      <c r="I119" s="29">
        <v>14760</v>
      </c>
      <c r="J119" s="33"/>
      <c r="K119" s="33"/>
    </row>
    <row r="120" spans="1:11">
      <c r="A120" s="36" t="s">
        <v>21</v>
      </c>
      <c r="B120" s="29"/>
      <c r="C120" s="29">
        <v>44</v>
      </c>
      <c r="D120" s="29">
        <v>47</v>
      </c>
      <c r="E120" s="29">
        <v>46</v>
      </c>
      <c r="F120" s="29">
        <v>44</v>
      </c>
      <c r="G120" s="29">
        <v>102</v>
      </c>
      <c r="H120" s="29">
        <v>187</v>
      </c>
      <c r="I120" s="29">
        <v>128</v>
      </c>
      <c r="J120" s="33"/>
      <c r="K120" s="33"/>
    </row>
    <row r="121" spans="1:11">
      <c r="A121" s="56" t="s">
        <v>22</v>
      </c>
      <c r="B121" s="29"/>
      <c r="C121" s="29">
        <v>48</v>
      </c>
      <c r="D121" s="29">
        <v>91</v>
      </c>
      <c r="E121" s="29">
        <v>140</v>
      </c>
      <c r="F121" s="29">
        <v>215</v>
      </c>
      <c r="G121" s="29">
        <v>118</v>
      </c>
      <c r="H121" s="29">
        <v>178</v>
      </c>
      <c r="I121" s="29">
        <v>148</v>
      </c>
      <c r="J121" s="33"/>
      <c r="K121" s="33"/>
    </row>
    <row r="122" spans="1:11">
      <c r="A122" s="56" t="s">
        <v>23</v>
      </c>
      <c r="B122" s="29">
        <v>13</v>
      </c>
      <c r="C122" s="29">
        <v>1757</v>
      </c>
      <c r="D122" s="29">
        <v>2569</v>
      </c>
      <c r="E122" s="29">
        <v>3487</v>
      </c>
      <c r="F122" s="29">
        <v>4562</v>
      </c>
      <c r="G122" s="29">
        <v>6379</v>
      </c>
      <c r="H122" s="29">
        <v>8867</v>
      </c>
      <c r="I122" s="29">
        <v>10008</v>
      </c>
      <c r="J122" s="33"/>
      <c r="K122" s="33"/>
    </row>
    <row r="123" spans="1:11">
      <c r="A123" s="56" t="s">
        <v>24</v>
      </c>
      <c r="B123" s="29">
        <v>1</v>
      </c>
      <c r="C123" s="29">
        <v>60</v>
      </c>
      <c r="D123" s="29">
        <v>42</v>
      </c>
      <c r="E123" s="29">
        <v>37</v>
      </c>
      <c r="F123" s="29">
        <v>264</v>
      </c>
      <c r="G123" s="29">
        <v>145</v>
      </c>
      <c r="H123" s="29">
        <v>387</v>
      </c>
      <c r="I123" s="29">
        <v>101</v>
      </c>
      <c r="J123" s="33"/>
      <c r="K123" s="33"/>
    </row>
    <row r="124" spans="1:11">
      <c r="A124" s="59" t="s">
        <v>1</v>
      </c>
      <c r="B124" s="60">
        <v>102</v>
      </c>
      <c r="C124" s="60">
        <v>9457</v>
      </c>
      <c r="D124" s="60">
        <v>23264</v>
      </c>
      <c r="E124" s="60">
        <v>23740</v>
      </c>
      <c r="F124" s="60">
        <v>26997</v>
      </c>
      <c r="G124" s="60">
        <v>34037</v>
      </c>
      <c r="H124" s="60">
        <v>37501</v>
      </c>
      <c r="I124" s="60">
        <v>38868</v>
      </c>
      <c r="J124" s="33"/>
      <c r="K124" s="33"/>
    </row>
    <row r="125" spans="1:11">
      <c r="A125" s="6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>
      <c r="A126" s="6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>
      <c r="A127" s="57" t="s">
        <v>39</v>
      </c>
      <c r="B127" s="57" t="s">
        <v>15</v>
      </c>
      <c r="C127" s="57" t="s">
        <v>16</v>
      </c>
      <c r="D127" s="57" t="s">
        <v>17</v>
      </c>
      <c r="E127" s="57" t="s">
        <v>18</v>
      </c>
      <c r="F127" s="57" t="s">
        <v>19</v>
      </c>
      <c r="G127" s="57" t="s">
        <v>20</v>
      </c>
      <c r="H127" s="57" t="s">
        <v>38</v>
      </c>
      <c r="I127" s="57" t="s">
        <v>22</v>
      </c>
      <c r="J127" s="57" t="s">
        <v>23</v>
      </c>
      <c r="K127" s="57" t="s">
        <v>24</v>
      </c>
    </row>
    <row r="128" spans="1:11">
      <c r="A128" s="78">
        <v>2006</v>
      </c>
      <c r="B128" s="29"/>
      <c r="C128" s="29">
        <v>31</v>
      </c>
      <c r="D128" s="29">
        <v>1</v>
      </c>
      <c r="E128" s="29">
        <v>2</v>
      </c>
      <c r="F128" s="29">
        <v>0</v>
      </c>
      <c r="G128" s="29">
        <v>54</v>
      </c>
      <c r="H128" s="29"/>
      <c r="I128" s="29"/>
      <c r="J128" s="29">
        <v>13</v>
      </c>
      <c r="K128" s="29">
        <v>1</v>
      </c>
    </row>
    <row r="129" spans="1:11">
      <c r="A129" s="78">
        <v>2007</v>
      </c>
      <c r="B129" s="29">
        <v>1</v>
      </c>
      <c r="C129" s="29">
        <v>3663</v>
      </c>
      <c r="D129" s="29">
        <v>21</v>
      </c>
      <c r="E129" s="29">
        <v>304</v>
      </c>
      <c r="F129" s="29">
        <v>1387</v>
      </c>
      <c r="G129" s="29">
        <v>2172</v>
      </c>
      <c r="H129" s="29">
        <v>44</v>
      </c>
      <c r="I129" s="29">
        <v>48</v>
      </c>
      <c r="J129" s="29">
        <v>1757</v>
      </c>
      <c r="K129" s="29">
        <v>60</v>
      </c>
    </row>
    <row r="130" spans="1:11">
      <c r="A130" s="78">
        <v>2008</v>
      </c>
      <c r="B130" s="29"/>
      <c r="C130" s="29">
        <v>4650</v>
      </c>
      <c r="D130" s="29">
        <v>66</v>
      </c>
      <c r="E130" s="29">
        <v>246</v>
      </c>
      <c r="F130" s="29">
        <v>9849</v>
      </c>
      <c r="G130" s="29">
        <v>5704</v>
      </c>
      <c r="H130" s="29">
        <v>47</v>
      </c>
      <c r="I130" s="29">
        <v>91</v>
      </c>
      <c r="J130" s="29">
        <v>2569</v>
      </c>
      <c r="K130" s="29">
        <v>42</v>
      </c>
    </row>
    <row r="131" spans="1:11">
      <c r="A131" s="78">
        <v>2009</v>
      </c>
      <c r="B131" s="29"/>
      <c r="C131" s="29">
        <v>5417</v>
      </c>
      <c r="D131" s="29">
        <v>171</v>
      </c>
      <c r="E131" s="29">
        <v>160</v>
      </c>
      <c r="F131" s="29">
        <v>6689</v>
      </c>
      <c r="G131" s="29">
        <v>7593</v>
      </c>
      <c r="H131" s="29">
        <v>46</v>
      </c>
      <c r="I131" s="29">
        <v>140</v>
      </c>
      <c r="J131" s="29">
        <v>3487</v>
      </c>
      <c r="K131" s="29">
        <v>37</v>
      </c>
    </row>
    <row r="132" spans="1:11">
      <c r="A132" s="78">
        <v>2010</v>
      </c>
      <c r="B132" s="29">
        <v>1</v>
      </c>
      <c r="C132" s="29">
        <v>7070</v>
      </c>
      <c r="D132" s="29">
        <v>251</v>
      </c>
      <c r="E132" s="29">
        <v>268</v>
      </c>
      <c r="F132" s="29">
        <v>4741</v>
      </c>
      <c r="G132" s="29">
        <v>9581</v>
      </c>
      <c r="H132" s="29">
        <v>44</v>
      </c>
      <c r="I132" s="29">
        <v>215</v>
      </c>
      <c r="J132" s="29">
        <v>4562</v>
      </c>
      <c r="K132" s="29">
        <v>264</v>
      </c>
    </row>
    <row r="133" spans="1:11">
      <c r="A133" s="78">
        <v>2011</v>
      </c>
      <c r="B133" s="29">
        <v>1</v>
      </c>
      <c r="C133" s="29">
        <v>8993</v>
      </c>
      <c r="D133" s="29">
        <v>221</v>
      </c>
      <c r="E133" s="29">
        <v>834</v>
      </c>
      <c r="F133" s="29">
        <v>4740</v>
      </c>
      <c r="G133" s="29">
        <v>12504</v>
      </c>
      <c r="H133" s="29">
        <v>102</v>
      </c>
      <c r="I133" s="29">
        <v>118</v>
      </c>
      <c r="J133" s="29">
        <v>6379</v>
      </c>
      <c r="K133" s="29">
        <v>145</v>
      </c>
    </row>
    <row r="134" spans="1:11">
      <c r="A134" s="78">
        <v>2012</v>
      </c>
      <c r="B134" s="29">
        <v>1</v>
      </c>
      <c r="C134" s="29">
        <v>10255</v>
      </c>
      <c r="D134" s="29">
        <v>256</v>
      </c>
      <c r="E134" s="29">
        <v>954</v>
      </c>
      <c r="F134" s="29">
        <v>3080</v>
      </c>
      <c r="G134" s="29">
        <v>13336</v>
      </c>
      <c r="H134" s="29">
        <v>187</v>
      </c>
      <c r="I134" s="29">
        <v>178</v>
      </c>
      <c r="J134" s="29">
        <v>8867</v>
      </c>
      <c r="K134" s="29">
        <v>387</v>
      </c>
    </row>
    <row r="135" spans="1:11">
      <c r="A135" s="78">
        <v>2013</v>
      </c>
      <c r="B135" s="29"/>
      <c r="C135" s="29">
        <v>10570</v>
      </c>
      <c r="D135" s="29">
        <v>239</v>
      </c>
      <c r="E135" s="29">
        <v>1052</v>
      </c>
      <c r="F135" s="29">
        <v>1862</v>
      </c>
      <c r="G135" s="29">
        <v>14760</v>
      </c>
      <c r="H135" s="29">
        <v>128</v>
      </c>
      <c r="I135" s="29">
        <v>148</v>
      </c>
      <c r="J135" s="29">
        <v>10008</v>
      </c>
      <c r="K135" s="29">
        <v>101</v>
      </c>
    </row>
    <row r="136" spans="1:11">
      <c r="A136" s="79" t="s">
        <v>1</v>
      </c>
      <c r="B136" s="60">
        <v>4</v>
      </c>
      <c r="C136" s="60">
        <v>54520</v>
      </c>
      <c r="D136" s="60">
        <v>1305</v>
      </c>
      <c r="E136" s="60">
        <v>4140</v>
      </c>
      <c r="F136" s="29">
        <v>32556</v>
      </c>
      <c r="G136" s="60">
        <v>70337</v>
      </c>
      <c r="H136" s="60">
        <v>678</v>
      </c>
      <c r="I136" s="60">
        <v>989</v>
      </c>
      <c r="J136" s="60">
        <v>41147</v>
      </c>
      <c r="K136" s="60">
        <v>1061</v>
      </c>
    </row>
  </sheetData>
  <mergeCells count="29">
    <mergeCell ref="A50:A51"/>
    <mergeCell ref="A78:A79"/>
    <mergeCell ref="A80:A81"/>
    <mergeCell ref="A70:A71"/>
    <mergeCell ref="A68:A69"/>
    <mergeCell ref="A72:A73"/>
    <mergeCell ref="A74:A75"/>
    <mergeCell ref="A76:A77"/>
    <mergeCell ref="A52:A53"/>
    <mergeCell ref="A54:A55"/>
    <mergeCell ref="A64:A65"/>
    <mergeCell ref="A66:A67"/>
    <mergeCell ref="A56:A57"/>
    <mergeCell ref="A58:A59"/>
    <mergeCell ref="A42:A43"/>
    <mergeCell ref="A44:A45"/>
    <mergeCell ref="A46:A47"/>
    <mergeCell ref="A48:A49"/>
    <mergeCell ref="A16:A17"/>
    <mergeCell ref="A18:A19"/>
    <mergeCell ref="A20:A21"/>
    <mergeCell ref="A36:A37"/>
    <mergeCell ref="A22:A23"/>
    <mergeCell ref="A24:A25"/>
    <mergeCell ref="A26:A27"/>
    <mergeCell ref="A28:A29"/>
    <mergeCell ref="A30:A31"/>
    <mergeCell ref="A34:A35"/>
    <mergeCell ref="A32:A33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sqref="A1:S13"/>
    </sheetView>
  </sheetViews>
  <sheetFormatPr defaultRowHeight="12.75"/>
  <cols>
    <col min="1" max="1" width="33.140625" bestFit="1" customWidth="1"/>
  </cols>
  <sheetData>
    <row r="1" spans="1:19">
      <c r="B1" s="21">
        <v>2006</v>
      </c>
      <c r="C1" s="34"/>
      <c r="D1" s="21" t="s">
        <v>27</v>
      </c>
      <c r="E1" s="21">
        <v>2007</v>
      </c>
      <c r="F1" s="34"/>
      <c r="G1" s="21" t="s">
        <v>28</v>
      </c>
      <c r="H1" s="21">
        <v>2008</v>
      </c>
      <c r="I1" s="34"/>
      <c r="J1" s="21" t="s">
        <v>29</v>
      </c>
      <c r="K1" s="21">
        <v>2009</v>
      </c>
      <c r="L1" s="34"/>
      <c r="M1" s="21" t="s">
        <v>30</v>
      </c>
      <c r="N1" s="21">
        <v>2010</v>
      </c>
      <c r="O1" s="34"/>
      <c r="P1" s="21" t="s">
        <v>26</v>
      </c>
      <c r="Q1" s="21">
        <v>2011</v>
      </c>
      <c r="R1" s="34"/>
      <c r="S1" s="21" t="s">
        <v>25</v>
      </c>
    </row>
    <row r="2" spans="1:19">
      <c r="A2" s="21" t="s">
        <v>2</v>
      </c>
      <c r="B2" s="21" t="s">
        <v>9</v>
      </c>
      <c r="C2" s="22" t="s">
        <v>10</v>
      </c>
      <c r="D2" s="23"/>
      <c r="E2" s="21" t="s">
        <v>9</v>
      </c>
      <c r="F2" s="22" t="s">
        <v>10</v>
      </c>
      <c r="G2" s="23"/>
      <c r="H2" s="21" t="s">
        <v>9</v>
      </c>
      <c r="I2" s="22" t="s">
        <v>10</v>
      </c>
      <c r="J2" s="23"/>
      <c r="K2" s="21" t="s">
        <v>9</v>
      </c>
      <c r="L2" s="22" t="s">
        <v>10</v>
      </c>
      <c r="M2" s="23"/>
      <c r="N2" s="21" t="s">
        <v>9</v>
      </c>
      <c r="O2" s="22" t="s">
        <v>10</v>
      </c>
      <c r="P2" s="23"/>
      <c r="Q2" s="21" t="s">
        <v>9</v>
      </c>
      <c r="R2" s="22" t="s">
        <v>10</v>
      </c>
      <c r="S2" s="23"/>
    </row>
    <row r="3" spans="1:19">
      <c r="A3" s="21" t="s">
        <v>15</v>
      </c>
      <c r="B3" s="24"/>
      <c r="C3" s="25"/>
      <c r="D3" s="24"/>
      <c r="E3" s="24">
        <v>1</v>
      </c>
      <c r="F3" s="25"/>
      <c r="G3" s="24">
        <v>1</v>
      </c>
      <c r="H3" s="24"/>
      <c r="I3" s="25"/>
      <c r="J3" s="24"/>
      <c r="K3" s="24"/>
      <c r="L3" s="25"/>
      <c r="M3" s="24"/>
      <c r="N3" s="24">
        <v>1</v>
      </c>
      <c r="O3" s="25"/>
      <c r="P3" s="26">
        <v>1</v>
      </c>
      <c r="Q3" s="24">
        <v>1</v>
      </c>
      <c r="R3" s="25"/>
      <c r="S3" s="26">
        <v>1</v>
      </c>
    </row>
    <row r="4" spans="1:19">
      <c r="A4" s="27" t="s">
        <v>16</v>
      </c>
      <c r="B4" s="28">
        <v>1</v>
      </c>
      <c r="C4" s="29">
        <v>30</v>
      </c>
      <c r="D4" s="28">
        <v>31</v>
      </c>
      <c r="E4" s="28">
        <v>138</v>
      </c>
      <c r="F4" s="29">
        <v>3522</v>
      </c>
      <c r="G4" s="28">
        <v>3660</v>
      </c>
      <c r="H4" s="28">
        <v>220</v>
      </c>
      <c r="I4" s="29">
        <v>4427</v>
      </c>
      <c r="J4" s="28">
        <v>4647</v>
      </c>
      <c r="K4" s="28">
        <v>135</v>
      </c>
      <c r="L4" s="29">
        <v>5281</v>
      </c>
      <c r="M4" s="28">
        <v>5416</v>
      </c>
      <c r="N4" s="28">
        <v>240</v>
      </c>
      <c r="O4" s="29">
        <v>6841</v>
      </c>
      <c r="P4" s="30">
        <v>7081</v>
      </c>
      <c r="Q4" s="28">
        <v>572</v>
      </c>
      <c r="R4" s="29">
        <v>8473</v>
      </c>
      <c r="S4" s="30">
        <v>9045</v>
      </c>
    </row>
    <row r="5" spans="1:19">
      <c r="A5" s="27" t="s">
        <v>17</v>
      </c>
      <c r="B5" s="28"/>
      <c r="C5" s="28">
        <v>1</v>
      </c>
      <c r="D5" s="28">
        <v>1</v>
      </c>
      <c r="E5" s="28">
        <v>8</v>
      </c>
      <c r="F5" s="28">
        <v>13</v>
      </c>
      <c r="G5" s="28">
        <v>21</v>
      </c>
      <c r="H5" s="28">
        <v>22</v>
      </c>
      <c r="I5" s="28">
        <v>44</v>
      </c>
      <c r="J5" s="28">
        <v>66</v>
      </c>
      <c r="K5" s="28">
        <v>15</v>
      </c>
      <c r="L5" s="28">
        <v>156</v>
      </c>
      <c r="M5" s="28">
        <v>171</v>
      </c>
      <c r="N5" s="30">
        <v>19</v>
      </c>
      <c r="O5" s="30">
        <v>232</v>
      </c>
      <c r="P5" s="30">
        <v>251</v>
      </c>
      <c r="Q5" s="28">
        <v>18</v>
      </c>
      <c r="R5" s="29">
        <v>207</v>
      </c>
      <c r="S5" s="30">
        <v>225</v>
      </c>
    </row>
    <row r="6" spans="1:19">
      <c r="A6" s="27" t="s">
        <v>18</v>
      </c>
      <c r="B6" s="28"/>
      <c r="C6" s="29">
        <v>2</v>
      </c>
      <c r="D6" s="28">
        <v>2</v>
      </c>
      <c r="E6" s="28">
        <v>11</v>
      </c>
      <c r="F6" s="29">
        <v>293</v>
      </c>
      <c r="G6" s="28">
        <v>304</v>
      </c>
      <c r="H6" s="28">
        <v>17</v>
      </c>
      <c r="I6" s="29">
        <v>229</v>
      </c>
      <c r="J6" s="28">
        <v>246</v>
      </c>
      <c r="K6" s="28">
        <v>8</v>
      </c>
      <c r="L6" s="29">
        <v>151</v>
      </c>
      <c r="M6" s="28">
        <v>159</v>
      </c>
      <c r="N6" s="28">
        <v>25</v>
      </c>
      <c r="O6" s="29">
        <v>243</v>
      </c>
      <c r="P6" s="30">
        <v>268</v>
      </c>
      <c r="Q6" s="28">
        <v>150</v>
      </c>
      <c r="R6" s="29">
        <v>698</v>
      </c>
      <c r="S6" s="30">
        <v>848</v>
      </c>
    </row>
    <row r="7" spans="1:19">
      <c r="A7" s="27" t="s">
        <v>19</v>
      </c>
      <c r="B7" s="28"/>
      <c r="C7" s="29"/>
      <c r="D7" s="28"/>
      <c r="E7" s="28">
        <v>1387</v>
      </c>
      <c r="F7" s="29"/>
      <c r="G7" s="28">
        <v>1387</v>
      </c>
      <c r="H7" s="28">
        <v>9849</v>
      </c>
      <c r="I7" s="29"/>
      <c r="J7" s="28">
        <v>9849</v>
      </c>
      <c r="K7" s="28">
        <v>6689</v>
      </c>
      <c r="L7" s="29"/>
      <c r="M7" s="28">
        <v>6689</v>
      </c>
      <c r="N7" s="29">
        <v>4741</v>
      </c>
      <c r="O7" s="29"/>
      <c r="P7" s="30">
        <v>4741</v>
      </c>
      <c r="Q7" s="29">
        <v>4740</v>
      </c>
      <c r="R7" s="29"/>
      <c r="S7" s="30">
        <v>4740</v>
      </c>
    </row>
    <row r="8" spans="1:19">
      <c r="A8" s="27" t="s">
        <v>20</v>
      </c>
      <c r="B8" s="28"/>
      <c r="C8" s="29">
        <v>54</v>
      </c>
      <c r="D8" s="28">
        <v>54</v>
      </c>
      <c r="E8" s="28">
        <v>37</v>
      </c>
      <c r="F8" s="29">
        <v>2137</v>
      </c>
      <c r="G8" s="28">
        <v>2174</v>
      </c>
      <c r="H8" s="28">
        <v>2563</v>
      </c>
      <c r="I8" s="29">
        <v>3144</v>
      </c>
      <c r="J8" s="28">
        <v>5707</v>
      </c>
      <c r="K8" s="28">
        <v>3578</v>
      </c>
      <c r="L8" s="29">
        <v>4024</v>
      </c>
      <c r="M8" s="28">
        <v>7602</v>
      </c>
      <c r="N8" s="28">
        <v>4641</v>
      </c>
      <c r="O8" s="29">
        <v>4945</v>
      </c>
      <c r="P8" s="30">
        <v>9586</v>
      </c>
      <c r="Q8" s="28">
        <v>5729</v>
      </c>
      <c r="R8" s="29">
        <v>6844</v>
      </c>
      <c r="S8" s="30">
        <v>12573</v>
      </c>
    </row>
    <row r="9" spans="1:19">
      <c r="A9" s="27" t="s">
        <v>21</v>
      </c>
      <c r="B9" s="28"/>
      <c r="C9" s="29"/>
      <c r="D9" s="28"/>
      <c r="E9" s="28"/>
      <c r="F9" s="29">
        <v>44</v>
      </c>
      <c r="G9" s="28">
        <v>44</v>
      </c>
      <c r="H9" s="28"/>
      <c r="I9" s="29">
        <v>47</v>
      </c>
      <c r="J9" s="28">
        <v>47</v>
      </c>
      <c r="K9" s="28"/>
      <c r="L9" s="29">
        <v>46</v>
      </c>
      <c r="M9" s="28">
        <v>46</v>
      </c>
      <c r="N9" s="28"/>
      <c r="O9" s="29">
        <v>44</v>
      </c>
      <c r="P9" s="30">
        <v>44</v>
      </c>
      <c r="Q9" s="28"/>
      <c r="R9" s="29">
        <v>109</v>
      </c>
      <c r="S9" s="30">
        <v>109</v>
      </c>
    </row>
    <row r="10" spans="1:19">
      <c r="A10" s="27" t="s">
        <v>22</v>
      </c>
      <c r="B10" s="28"/>
      <c r="C10" s="29"/>
      <c r="D10" s="28"/>
      <c r="E10" s="28">
        <v>1</v>
      </c>
      <c r="F10" s="29">
        <v>47</v>
      </c>
      <c r="G10" s="28">
        <v>48</v>
      </c>
      <c r="H10" s="28">
        <v>6</v>
      </c>
      <c r="I10" s="29">
        <v>85</v>
      </c>
      <c r="J10" s="28">
        <v>91</v>
      </c>
      <c r="K10" s="28">
        <v>16</v>
      </c>
      <c r="L10" s="29">
        <v>124</v>
      </c>
      <c r="M10" s="28">
        <v>140</v>
      </c>
      <c r="N10" s="28">
        <v>29</v>
      </c>
      <c r="O10" s="29">
        <v>186</v>
      </c>
      <c r="P10" s="30">
        <v>215</v>
      </c>
      <c r="Q10" s="28">
        <v>9</v>
      </c>
      <c r="R10" s="29">
        <v>111</v>
      </c>
      <c r="S10" s="30">
        <v>120</v>
      </c>
    </row>
    <row r="11" spans="1:19">
      <c r="A11" s="27" t="s">
        <v>23</v>
      </c>
      <c r="B11" s="28">
        <v>13</v>
      </c>
      <c r="C11" s="29"/>
      <c r="D11" s="28">
        <v>13</v>
      </c>
      <c r="E11" s="28">
        <v>1758</v>
      </c>
      <c r="F11" s="29"/>
      <c r="G11" s="28">
        <v>1758</v>
      </c>
      <c r="H11" s="28">
        <v>2576</v>
      </c>
      <c r="I11" s="29"/>
      <c r="J11" s="28">
        <v>2576</v>
      </c>
      <c r="K11" s="28">
        <v>3490</v>
      </c>
      <c r="L11" s="29"/>
      <c r="M11" s="28">
        <v>3490</v>
      </c>
      <c r="N11" s="28">
        <v>4566</v>
      </c>
      <c r="O11" s="29"/>
      <c r="P11" s="30">
        <v>4566</v>
      </c>
      <c r="Q11" s="28">
        <v>6702</v>
      </c>
      <c r="R11" s="29"/>
      <c r="S11" s="30">
        <v>6702</v>
      </c>
    </row>
    <row r="12" spans="1:19">
      <c r="A12" s="27" t="s">
        <v>24</v>
      </c>
      <c r="B12" s="28"/>
      <c r="C12" s="29">
        <v>1</v>
      </c>
      <c r="D12" s="28">
        <v>1</v>
      </c>
      <c r="E12" s="28">
        <v>15</v>
      </c>
      <c r="F12" s="29">
        <v>45</v>
      </c>
      <c r="G12" s="28">
        <v>60</v>
      </c>
      <c r="H12" s="28">
        <v>36</v>
      </c>
      <c r="I12" s="29">
        <v>6</v>
      </c>
      <c r="J12" s="28">
        <v>42</v>
      </c>
      <c r="K12" s="28">
        <v>34</v>
      </c>
      <c r="L12" s="29">
        <v>3</v>
      </c>
      <c r="M12" s="28">
        <v>37</v>
      </c>
      <c r="N12" s="28">
        <v>248</v>
      </c>
      <c r="O12" s="29">
        <v>16</v>
      </c>
      <c r="P12" s="30">
        <v>264</v>
      </c>
      <c r="Q12" s="28">
        <v>139</v>
      </c>
      <c r="R12" s="29">
        <v>7</v>
      </c>
      <c r="S12" s="30">
        <v>146</v>
      </c>
    </row>
    <row r="13" spans="1:19">
      <c r="A13" s="31" t="s">
        <v>1</v>
      </c>
      <c r="B13" s="32">
        <f t="shared" ref="B13:M13" si="0">SUM(B3:B12)</f>
        <v>14</v>
      </c>
      <c r="C13" s="32">
        <f t="shared" si="0"/>
        <v>88</v>
      </c>
      <c r="D13" s="32">
        <f t="shared" si="0"/>
        <v>102</v>
      </c>
      <c r="E13" s="32">
        <f t="shared" si="0"/>
        <v>3356</v>
      </c>
      <c r="F13" s="32">
        <f t="shared" si="0"/>
        <v>6101</v>
      </c>
      <c r="G13" s="32">
        <f t="shared" si="0"/>
        <v>9457</v>
      </c>
      <c r="H13" s="32">
        <f t="shared" si="0"/>
        <v>15289</v>
      </c>
      <c r="I13" s="32">
        <f t="shared" si="0"/>
        <v>7982</v>
      </c>
      <c r="J13" s="32">
        <f t="shared" si="0"/>
        <v>23271</v>
      </c>
      <c r="K13" s="32">
        <f t="shared" si="0"/>
        <v>13965</v>
      </c>
      <c r="L13" s="32">
        <f t="shared" si="0"/>
        <v>9785</v>
      </c>
      <c r="M13" s="32">
        <f t="shared" si="0"/>
        <v>23750</v>
      </c>
      <c r="N13" s="32">
        <f t="shared" ref="N13:S13" si="1">SUM(N3:N12)</f>
        <v>14510</v>
      </c>
      <c r="O13" s="32">
        <f t="shared" si="1"/>
        <v>12507</v>
      </c>
      <c r="P13" s="32">
        <f t="shared" si="1"/>
        <v>27017</v>
      </c>
      <c r="Q13" s="32">
        <f t="shared" si="1"/>
        <v>18060</v>
      </c>
      <c r="R13" s="32">
        <f t="shared" si="1"/>
        <v>16449</v>
      </c>
      <c r="S13" s="32">
        <f t="shared" si="1"/>
        <v>34509</v>
      </c>
    </row>
    <row r="14" spans="1:19">
      <c r="A14" s="6"/>
      <c r="B14" s="33"/>
    </row>
    <row r="15" spans="1:19">
      <c r="A15" s="6"/>
      <c r="B15" s="33"/>
    </row>
    <row r="16" spans="1:19">
      <c r="A16" s="6"/>
    </row>
    <row r="17" spans="1:11">
      <c r="A17" s="6" t="s">
        <v>2</v>
      </c>
      <c r="B17" s="6">
        <v>2006</v>
      </c>
      <c r="C17" s="6">
        <v>2007</v>
      </c>
      <c r="D17" s="6">
        <v>2008</v>
      </c>
      <c r="E17" s="6">
        <v>2009</v>
      </c>
      <c r="F17" s="6">
        <v>2010</v>
      </c>
      <c r="G17" s="6">
        <v>2011</v>
      </c>
      <c r="J17">
        <v>2006</v>
      </c>
      <c r="K17">
        <v>102</v>
      </c>
    </row>
    <row r="18" spans="1:11">
      <c r="A18" s="6" t="s">
        <v>15</v>
      </c>
      <c r="B18" s="33">
        <v>0</v>
      </c>
      <c r="C18" s="33">
        <v>1</v>
      </c>
      <c r="D18" s="33">
        <v>0</v>
      </c>
      <c r="E18" s="33">
        <v>0</v>
      </c>
      <c r="F18" s="33">
        <v>1</v>
      </c>
      <c r="G18" s="33">
        <v>1</v>
      </c>
      <c r="J18">
        <v>2007</v>
      </c>
      <c r="K18">
        <v>9457</v>
      </c>
    </row>
    <row r="19" spans="1:11">
      <c r="A19" s="6" t="s">
        <v>16</v>
      </c>
      <c r="B19" s="33">
        <v>31</v>
      </c>
      <c r="C19" s="33">
        <v>3660</v>
      </c>
      <c r="D19" s="33">
        <v>4647</v>
      </c>
      <c r="E19" s="33">
        <v>5416</v>
      </c>
      <c r="F19" s="33">
        <v>7081</v>
      </c>
      <c r="G19" s="33">
        <v>9045</v>
      </c>
      <c r="J19">
        <v>2008</v>
      </c>
      <c r="K19">
        <v>23271</v>
      </c>
    </row>
    <row r="20" spans="1:11">
      <c r="A20" s="6" t="s">
        <v>17</v>
      </c>
      <c r="B20" s="33">
        <v>1</v>
      </c>
      <c r="C20" s="33">
        <v>21</v>
      </c>
      <c r="D20" s="33">
        <v>66</v>
      </c>
      <c r="E20" s="33">
        <v>171</v>
      </c>
      <c r="F20" s="33">
        <v>251</v>
      </c>
      <c r="G20" s="33">
        <v>225</v>
      </c>
      <c r="J20">
        <v>2009</v>
      </c>
      <c r="K20">
        <v>23750</v>
      </c>
    </row>
    <row r="21" spans="1:11">
      <c r="A21" s="6" t="s">
        <v>18</v>
      </c>
      <c r="B21" s="33">
        <v>2</v>
      </c>
      <c r="C21" s="33">
        <v>304</v>
      </c>
      <c r="D21" s="33">
        <v>246</v>
      </c>
      <c r="E21" s="33">
        <v>159</v>
      </c>
      <c r="F21" s="33">
        <v>268</v>
      </c>
      <c r="G21" s="33">
        <v>848</v>
      </c>
      <c r="J21">
        <v>2010</v>
      </c>
      <c r="K21">
        <v>27017</v>
      </c>
    </row>
    <row r="22" spans="1:11">
      <c r="A22" s="6" t="s">
        <v>19</v>
      </c>
      <c r="B22" s="33">
        <v>0</v>
      </c>
      <c r="C22" s="33">
        <v>1387</v>
      </c>
      <c r="D22" s="33">
        <v>9849</v>
      </c>
      <c r="E22" s="33">
        <v>6689</v>
      </c>
      <c r="F22" s="33">
        <v>4741</v>
      </c>
      <c r="G22" s="33">
        <v>4740</v>
      </c>
      <c r="J22">
        <v>2011</v>
      </c>
      <c r="K22">
        <v>34509</v>
      </c>
    </row>
    <row r="23" spans="1:11">
      <c r="A23" s="6" t="s">
        <v>20</v>
      </c>
      <c r="B23" s="33">
        <v>54</v>
      </c>
      <c r="C23" s="33">
        <v>2174</v>
      </c>
      <c r="D23" s="33">
        <v>5707</v>
      </c>
      <c r="E23" s="33">
        <v>7602</v>
      </c>
      <c r="F23" s="33">
        <v>9586</v>
      </c>
      <c r="G23" s="33">
        <v>12573</v>
      </c>
    </row>
    <row r="24" spans="1:11">
      <c r="A24" s="6" t="s">
        <v>21</v>
      </c>
      <c r="B24" s="33">
        <v>0</v>
      </c>
      <c r="C24" s="33">
        <v>44</v>
      </c>
      <c r="D24" s="33">
        <v>47</v>
      </c>
      <c r="E24" s="33">
        <v>46</v>
      </c>
      <c r="F24" s="33">
        <v>44</v>
      </c>
      <c r="G24" s="33">
        <v>109</v>
      </c>
    </row>
    <row r="25" spans="1:11">
      <c r="A25" s="6" t="s">
        <v>22</v>
      </c>
      <c r="B25" s="33">
        <v>0</v>
      </c>
      <c r="C25" s="33">
        <v>48</v>
      </c>
      <c r="D25" s="33">
        <v>91</v>
      </c>
      <c r="E25" s="33">
        <v>140</v>
      </c>
      <c r="F25" s="33">
        <v>215</v>
      </c>
      <c r="G25" s="33">
        <v>120</v>
      </c>
    </row>
    <row r="26" spans="1:11">
      <c r="A26" s="6" t="s">
        <v>23</v>
      </c>
      <c r="B26" s="33">
        <v>13</v>
      </c>
      <c r="C26" s="33">
        <v>1758</v>
      </c>
      <c r="D26" s="33">
        <v>2576</v>
      </c>
      <c r="E26" s="33">
        <v>3490</v>
      </c>
      <c r="F26" s="33">
        <v>4566</v>
      </c>
      <c r="G26" s="33">
        <v>6702</v>
      </c>
    </row>
    <row r="27" spans="1:11">
      <c r="A27" s="6" t="s">
        <v>24</v>
      </c>
      <c r="B27" s="33">
        <v>1</v>
      </c>
      <c r="C27" s="33">
        <v>60</v>
      </c>
      <c r="D27" s="33">
        <v>42</v>
      </c>
      <c r="E27" s="33">
        <v>37</v>
      </c>
      <c r="F27" s="33">
        <v>264</v>
      </c>
      <c r="G27" s="33">
        <v>146</v>
      </c>
    </row>
    <row r="28" spans="1:11">
      <c r="A28" s="6" t="s">
        <v>1</v>
      </c>
      <c r="B28" s="33">
        <f t="shared" ref="B28:G28" si="2">SUM(B18:B27)</f>
        <v>102</v>
      </c>
      <c r="C28" s="33">
        <f t="shared" si="2"/>
        <v>9457</v>
      </c>
      <c r="D28" s="33">
        <f t="shared" si="2"/>
        <v>23271</v>
      </c>
      <c r="E28" s="33">
        <f t="shared" si="2"/>
        <v>23750</v>
      </c>
      <c r="F28" s="33">
        <f t="shared" si="2"/>
        <v>27017</v>
      </c>
      <c r="G28" s="33">
        <f t="shared" si="2"/>
        <v>34509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Gráficos</vt:lpstr>
      </vt:variant>
      <vt:variant>
        <vt:i4>16</vt:i4>
      </vt:variant>
    </vt:vector>
  </HeadingPairs>
  <TitlesOfParts>
    <vt:vector size="20" baseType="lpstr">
      <vt:lpstr>RELATÓRIO EVOLUÇÃO</vt:lpstr>
      <vt:lpstr>EA x QT</vt:lpstr>
      <vt:lpstr>DADOS</vt:lpstr>
      <vt:lpstr>Plan1</vt:lpstr>
      <vt:lpstr>TOTAL GRAF</vt:lpstr>
      <vt:lpstr>MED GRAF</vt:lpstr>
      <vt:lpstr>MED EA x QT GRAF</vt:lpstr>
      <vt:lpstr>VAC GRAF</vt:lpstr>
      <vt:lpstr>VAC EA x QT GRAF </vt:lpstr>
      <vt:lpstr>ART GRAF </vt:lpstr>
      <vt:lpstr>ART EA x QT GRAF</vt:lpstr>
      <vt:lpstr>EQUIP GRAF</vt:lpstr>
      <vt:lpstr>EQUIP EA x QT GRAF </vt:lpstr>
      <vt:lpstr>KIT GRAF</vt:lpstr>
      <vt:lpstr>COS GRAF</vt:lpstr>
      <vt:lpstr>COS EA x QT GRAF </vt:lpstr>
      <vt:lpstr>SAN GRAF</vt:lpstr>
      <vt:lpstr>SAN EA x QT GRAF</vt:lpstr>
      <vt:lpstr>INTOXICAÇÕES GRAF</vt:lpstr>
      <vt:lpstr>AGRO GRAF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leandro.roberto</dc:creator>
  <cp:lastModifiedBy>user</cp:lastModifiedBy>
  <cp:lastPrinted>2012-01-12T18:13:25Z</cp:lastPrinted>
  <dcterms:created xsi:type="dcterms:W3CDTF">2011-08-04T20:33:20Z</dcterms:created>
  <dcterms:modified xsi:type="dcterms:W3CDTF">2014-07-12T02:26:36Z</dcterms:modified>
</cp:coreProperties>
</file>